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scaraal\Desktop\CEBS TEAM\COST Engineering\PROCUREMENT\FWC ADMIN Support\"/>
    </mc:Choice>
  </mc:AlternateContent>
  <xr:revisionPtr revIDLastSave="0" documentId="8_{23FDF225-1C02-4B98-96CF-5C15EBEAD2D4}" xr6:coauthVersionLast="47" xr6:coauthVersionMax="47" xr10:uidLastSave="{00000000-0000-0000-0000-000000000000}"/>
  <workbookProtection workbookAlgorithmName="SHA-512" workbookHashValue="q5u0+GYVjCBwCkwP8C3i0b+TS5hiOgdkVFcW0svsHDcKaKlHC4EnRayRJb5hns4mPVAHNmbPFSHv00gL/hK+GQ==" workbookSaltValue="qgF2qwNlrNnXhzMsR+pPMQ==" workbookSpinCount="100000" lockStructure="1"/>
  <bookViews>
    <workbookView xWindow="-120" yWindow="-120" windowWidth="29040" windowHeight="15720" tabRatio="715" activeTab="3" xr2:uid="{E34229F8-6D48-4405-A2B5-B8388760F4A2}"/>
  </bookViews>
  <sheets>
    <sheet name="General Information" sheetId="7" r:id="rId1"/>
    <sheet name="FWC Unit prices" sheetId="1" r:id="rId2"/>
    <sheet name="Delivery Provision scenario SC1" sheetId="10" r:id="rId3"/>
    <sheet name="Delivery Provision scenario SC2" sheetId="3" r:id="rId4"/>
    <sheet name="Evaluation" sheetId="5" r:id="rId5"/>
  </sheets>
  <externalReferences>
    <externalReference r:id="rId6"/>
  </externalReferences>
  <definedNames>
    <definedName name="_xlnm._FilterDatabase" localSheetId="2" hidden="1">'Delivery Provision scenario SC1'!$B$9:$L$105</definedName>
    <definedName name="Cost_Sheets_Version">'[1]Cost Sheets Values'!$J$3</definedName>
    <definedName name="Country_Code">'[1]Cost Sheets Values'!$D$3:$D$70</definedName>
    <definedName name="Country_name">'[1]Cost Sheets Values'!$C$3:$C$70</definedName>
    <definedName name="_xlnm.Print_Area" localSheetId="0">'General Information'!$B$1:$E$3</definedName>
    <definedName name="Type_of_Price">'[1]Cost Sheets Values'!$M$3:$M$10</definedName>
    <definedName name="Years_list">'[1]Cost Sheets Values'!$G$3:$G$53</definedName>
    <definedName name="Z_F4F80A2D_18C8_4FE7_82F4_0BDA4E4545A4_.wvu.PrintArea" localSheetId="0" hidden="1">'General Information'!$B$1:$E$3</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3" i="10" l="1"/>
  <c r="K63" i="10"/>
  <c r="I65" i="10"/>
  <c r="I66" i="10"/>
  <c r="I67" i="10"/>
  <c r="H63" i="10"/>
  <c r="H13" i="3"/>
  <c r="I13" i="3" s="1"/>
  <c r="K13" i="3" s="1"/>
  <c r="H29" i="10"/>
  <c r="I29" i="10" s="1"/>
  <c r="K29" i="10" s="1"/>
  <c r="H28" i="10"/>
  <c r="I28" i="10" s="1"/>
  <c r="K28" i="10" s="1"/>
  <c r="H32" i="10"/>
  <c r="I32" i="10" s="1"/>
  <c r="K32" i="10" s="1"/>
  <c r="G36" i="10"/>
  <c r="H40" i="10"/>
  <c r="I40" i="10" s="1"/>
  <c r="K40" i="10" s="1"/>
  <c r="L40" i="10" s="1"/>
  <c r="H49" i="10"/>
  <c r="I49" i="10" s="1"/>
  <c r="K49" i="10" s="1"/>
  <c r="L49" i="10" s="1"/>
  <c r="H102" i="10"/>
  <c r="I102" i="10" s="1"/>
  <c r="K102" i="10" s="1"/>
  <c r="L102" i="10" s="1"/>
  <c r="H14" i="3"/>
  <c r="I14" i="3" s="1"/>
  <c r="K14" i="3" s="1"/>
  <c r="H15" i="3"/>
  <c r="I15" i="3" s="1"/>
  <c r="K15" i="3" s="1"/>
  <c r="H16" i="3"/>
  <c r="I16" i="3" s="1"/>
  <c r="K16" i="3" s="1"/>
  <c r="H17" i="3"/>
  <c r="I17" i="3" s="1"/>
  <c r="K17" i="3" s="1"/>
  <c r="H12" i="3"/>
  <c r="I12" i="3" s="1"/>
  <c r="K12" i="3" s="1"/>
  <c r="D6" i="5"/>
  <c r="H105" i="10"/>
  <c r="K105" i="10" s="1"/>
  <c r="L105" i="10" s="1"/>
  <c r="H104" i="10"/>
  <c r="I104" i="10" s="1"/>
  <c r="K104" i="10" s="1"/>
  <c r="L104" i="10" s="1"/>
  <c r="H103" i="10"/>
  <c r="I103" i="10" s="1"/>
  <c r="K103" i="10" s="1"/>
  <c r="L103" i="10" s="1"/>
  <c r="H101" i="10"/>
  <c r="I101" i="10" s="1"/>
  <c r="K101" i="10" s="1"/>
  <c r="L101" i="10" s="1"/>
  <c r="H100" i="10"/>
  <c r="K100" i="10" s="1"/>
  <c r="L100" i="10" s="1"/>
  <c r="H99" i="10"/>
  <c r="I99" i="10" s="1"/>
  <c r="K99" i="10" s="1"/>
  <c r="L99" i="10" s="1"/>
  <c r="H98" i="10"/>
  <c r="I98" i="10" s="1"/>
  <c r="K98" i="10" s="1"/>
  <c r="L98" i="10" s="1"/>
  <c r="H97" i="10"/>
  <c r="I97" i="10" s="1"/>
  <c r="K97" i="10" s="1"/>
  <c r="L97" i="10" s="1"/>
  <c r="H96" i="10"/>
  <c r="I96" i="10" s="1"/>
  <c r="K96" i="10" s="1"/>
  <c r="L96" i="10" s="1"/>
  <c r="H95" i="10"/>
  <c r="I95" i="10" s="1"/>
  <c r="K95" i="10" s="1"/>
  <c r="L95" i="10" s="1"/>
  <c r="H94" i="10"/>
  <c r="I94" i="10" s="1"/>
  <c r="K94" i="10" s="1"/>
  <c r="L94" i="10" s="1"/>
  <c r="H93" i="10"/>
  <c r="I93" i="10" s="1"/>
  <c r="K93" i="10" s="1"/>
  <c r="L93" i="10" s="1"/>
  <c r="H92" i="10"/>
  <c r="I92" i="10" s="1"/>
  <c r="K92" i="10" s="1"/>
  <c r="L92" i="10" s="1"/>
  <c r="H91" i="10"/>
  <c r="I91" i="10" s="1"/>
  <c r="K91" i="10" s="1"/>
  <c r="L91" i="10" s="1"/>
  <c r="H90" i="10"/>
  <c r="I90" i="10" s="1"/>
  <c r="K90" i="10" s="1"/>
  <c r="L90" i="10" s="1"/>
  <c r="H89" i="10"/>
  <c r="I89" i="10" s="1"/>
  <c r="K89" i="10" s="1"/>
  <c r="L89" i="10" s="1"/>
  <c r="H88" i="10"/>
  <c r="K88" i="10" s="1"/>
  <c r="L88" i="10" s="1"/>
  <c r="H87" i="10"/>
  <c r="I87" i="10" s="1"/>
  <c r="K87" i="10" s="1"/>
  <c r="L87" i="10" s="1"/>
  <c r="H86" i="10"/>
  <c r="I86" i="10" s="1"/>
  <c r="K86" i="10" s="1"/>
  <c r="L86" i="10" s="1"/>
  <c r="H85" i="10"/>
  <c r="I85" i="10" s="1"/>
  <c r="K85" i="10" s="1"/>
  <c r="L85" i="10" s="1"/>
  <c r="H84" i="10"/>
  <c r="I84" i="10" s="1"/>
  <c r="K84" i="10" s="1"/>
  <c r="L84" i="10" s="1"/>
  <c r="H83" i="10"/>
  <c r="I83" i="10" s="1"/>
  <c r="K83" i="10" s="1"/>
  <c r="L83" i="10" s="1"/>
  <c r="H82" i="10"/>
  <c r="I82" i="10" s="1"/>
  <c r="K82" i="10" s="1"/>
  <c r="L82" i="10" s="1"/>
  <c r="H81" i="10"/>
  <c r="I81" i="10" s="1"/>
  <c r="K81" i="10" s="1"/>
  <c r="H80" i="10"/>
  <c r="H79" i="10"/>
  <c r="H78" i="10"/>
  <c r="I78" i="10" s="1"/>
  <c r="K78" i="10" s="1"/>
  <c r="H77" i="10"/>
  <c r="I77" i="10" s="1"/>
  <c r="K77" i="10" s="1"/>
  <c r="H76" i="10"/>
  <c r="I76" i="10" s="1"/>
  <c r="K76" i="10" s="1"/>
  <c r="H75" i="10"/>
  <c r="I75" i="10" s="1"/>
  <c r="K75" i="10" s="1"/>
  <c r="H74" i="10"/>
  <c r="I74" i="10" s="1"/>
  <c r="K74" i="10" s="1"/>
  <c r="H73" i="10"/>
  <c r="I73" i="10" s="1"/>
  <c r="K73" i="10" s="1"/>
  <c r="H72" i="10"/>
  <c r="I72" i="10" s="1"/>
  <c r="K72" i="10" s="1"/>
  <c r="H71" i="10"/>
  <c r="I71" i="10" s="1"/>
  <c r="K71" i="10" s="1"/>
  <c r="L71" i="10" s="1"/>
  <c r="H70" i="10"/>
  <c r="H69" i="10"/>
  <c r="I69" i="10" s="1"/>
  <c r="H68" i="10"/>
  <c r="I68" i="10" s="1"/>
  <c r="K68" i="10" s="1"/>
  <c r="H67" i="10"/>
  <c r="H66" i="10"/>
  <c r="H65" i="10"/>
  <c r="H64" i="10"/>
  <c r="I64" i="10" s="1"/>
  <c r="K64" i="10" s="1"/>
  <c r="H62" i="10"/>
  <c r="H61" i="10"/>
  <c r="H60" i="10"/>
  <c r="I60" i="10" s="1"/>
  <c r="K60" i="10" s="1"/>
  <c r="H59" i="10"/>
  <c r="I59" i="10" s="1"/>
  <c r="K59" i="10" s="1"/>
  <c r="H58" i="10"/>
  <c r="K58" i="10" s="1"/>
  <c r="L58" i="10" s="1"/>
  <c r="H57" i="10"/>
  <c r="I57" i="10" s="1"/>
  <c r="K57" i="10" s="1"/>
  <c r="L57" i="10" s="1"/>
  <c r="H56" i="10"/>
  <c r="I56" i="10" s="1"/>
  <c r="K56" i="10" s="1"/>
  <c r="L56" i="10" s="1"/>
  <c r="H55" i="10"/>
  <c r="I55" i="10" s="1"/>
  <c r="K55" i="10" s="1"/>
  <c r="L55" i="10" s="1"/>
  <c r="H54" i="10"/>
  <c r="I54" i="10" s="1"/>
  <c r="K54" i="10" s="1"/>
  <c r="L54" i="10" s="1"/>
  <c r="H53" i="10"/>
  <c r="I53" i="10" s="1"/>
  <c r="K53" i="10" s="1"/>
  <c r="L53" i="10" s="1"/>
  <c r="H52" i="10"/>
  <c r="I52" i="10" s="1"/>
  <c r="K52" i="10" s="1"/>
  <c r="L52" i="10" s="1"/>
  <c r="H51" i="10"/>
  <c r="I51" i="10" s="1"/>
  <c r="K51" i="10" s="1"/>
  <c r="L51" i="10" s="1"/>
  <c r="H50" i="10"/>
  <c r="I50" i="10" s="1"/>
  <c r="K50" i="10" s="1"/>
  <c r="L50" i="10" s="1"/>
  <c r="H48" i="10"/>
  <c r="K48" i="10" s="1"/>
  <c r="L48" i="10" s="1"/>
  <c r="H47" i="10"/>
  <c r="K47" i="10" s="1"/>
  <c r="L47" i="10" s="1"/>
  <c r="H46" i="10"/>
  <c r="K46" i="10" s="1"/>
  <c r="L46" i="10" s="1"/>
  <c r="H45" i="10"/>
  <c r="I45" i="10" s="1"/>
  <c r="K45" i="10" s="1"/>
  <c r="L45" i="10" s="1"/>
  <c r="H44" i="10"/>
  <c r="I44" i="10" s="1"/>
  <c r="K44" i="10" s="1"/>
  <c r="H43" i="10"/>
  <c r="I43" i="10" s="1"/>
  <c r="K43" i="10" s="1"/>
  <c r="H42" i="10"/>
  <c r="I42" i="10" s="1"/>
  <c r="K42" i="10" s="1"/>
  <c r="H41" i="10"/>
  <c r="I41" i="10" s="1"/>
  <c r="K41" i="10" s="1"/>
  <c r="H39" i="10"/>
  <c r="K39" i="10" s="1"/>
  <c r="L39" i="10" s="1"/>
  <c r="H38" i="10"/>
  <c r="K38" i="10" s="1"/>
  <c r="L38" i="10" s="1"/>
  <c r="H37" i="10"/>
  <c r="K37" i="10" s="1"/>
  <c r="L37" i="10" s="1"/>
  <c r="H36" i="10"/>
  <c r="K36" i="10" s="1"/>
  <c r="H35" i="10"/>
  <c r="I35" i="10" s="1"/>
  <c r="K35" i="10" s="1"/>
  <c r="L35" i="10" s="1"/>
  <c r="H34" i="10"/>
  <c r="I34" i="10" s="1"/>
  <c r="K34" i="10" s="1"/>
  <c r="H33" i="10"/>
  <c r="I33" i="10" s="1"/>
  <c r="K33" i="10" s="1"/>
  <c r="H31" i="10"/>
  <c r="I31" i="10" s="1"/>
  <c r="K31" i="10" s="1"/>
  <c r="H30" i="10"/>
  <c r="I30" i="10" s="1"/>
  <c r="K30" i="10" s="1"/>
  <c r="H27" i="10"/>
  <c r="I27" i="10" s="1"/>
  <c r="K27" i="10" s="1"/>
  <c r="H26" i="10"/>
  <c r="I26" i="10" s="1"/>
  <c r="K26" i="10" s="1"/>
  <c r="H25" i="10"/>
  <c r="I25" i="10" s="1"/>
  <c r="K25" i="10" s="1"/>
  <c r="H24" i="10"/>
  <c r="I24" i="10" s="1"/>
  <c r="K24" i="10" s="1"/>
  <c r="H23" i="10"/>
  <c r="I23" i="10" s="1"/>
  <c r="K23" i="10" s="1"/>
  <c r="H22" i="10"/>
  <c r="I22" i="10" s="1"/>
  <c r="K22" i="10" s="1"/>
  <c r="H20" i="10"/>
  <c r="I20" i="10" s="1"/>
  <c r="K20" i="10" s="1"/>
  <c r="H21" i="10"/>
  <c r="I21" i="10" s="1"/>
  <c r="K21" i="10" s="1"/>
  <c r="H19" i="10"/>
  <c r="I19" i="10" s="1"/>
  <c r="K19" i="10" s="1"/>
  <c r="L19" i="10" s="1"/>
  <c r="H12" i="10"/>
  <c r="I12" i="10" s="1"/>
  <c r="K12" i="10" s="1"/>
  <c r="H13" i="10"/>
  <c r="I13" i="10" s="1"/>
  <c r="K13" i="10" s="1"/>
  <c r="H14" i="10"/>
  <c r="I14" i="10" s="1"/>
  <c r="K14" i="10" s="1"/>
  <c r="H15" i="10"/>
  <c r="I15" i="10" s="1"/>
  <c r="K15" i="10" s="1"/>
  <c r="H16" i="10"/>
  <c r="I16" i="10" s="1"/>
  <c r="K16" i="10" s="1"/>
  <c r="H17" i="10"/>
  <c r="I17" i="10" s="1"/>
  <c r="K17" i="10" s="1"/>
  <c r="H18" i="10"/>
  <c r="I18" i="10" s="1"/>
  <c r="K18" i="10" s="1"/>
  <c r="H11" i="10"/>
  <c r="I11" i="10" s="1"/>
  <c r="K11" i="10" s="1"/>
  <c r="I79" i="10"/>
  <c r="K79" i="10"/>
  <c r="I80" i="10"/>
  <c r="K80" i="10" s="1"/>
  <c r="K69" i="10" l="1"/>
  <c r="I61" i="10"/>
  <c r="K61" i="10" s="1"/>
  <c r="I62" i="10"/>
  <c r="K62" i="10" s="1"/>
  <c r="I70" i="10"/>
  <c r="K70" i="10" s="1"/>
  <c r="K65" i="10"/>
  <c r="K66" i="10"/>
  <c r="K67" i="10"/>
  <c r="L59" i="10"/>
  <c r="L36" i="10"/>
  <c r="L80" i="10"/>
  <c r="L20" i="10"/>
  <c r="L41" i="10"/>
  <c r="L43" i="10"/>
  <c r="L12" i="3"/>
  <c r="N9" i="3" s="1"/>
  <c r="L72" i="10"/>
  <c r="L74" i="10"/>
  <c r="L22" i="10"/>
  <c r="L11" i="10"/>
  <c r="D4" i="5"/>
  <c r="L61" i="10" l="1"/>
  <c r="D5" i="5"/>
  <c r="D3" i="5"/>
  <c r="O8" i="10"/>
  <c r="D7" i="5" l="1"/>
</calcChain>
</file>

<file path=xl/sharedStrings.xml><?xml version="1.0" encoding="utf-8"?>
<sst xmlns="http://schemas.openxmlformats.org/spreadsheetml/2006/main" count="452" uniqueCount="215">
  <si>
    <t>Centralized Input Form</t>
  </si>
  <si>
    <t>Procurement/Contract Number:</t>
  </si>
  <si>
    <t>EUSPA/OP/19/26</t>
  </si>
  <si>
    <r>
      <t xml:space="preserve">In case it's not already filled in the cell, Please insert the </t>
    </r>
    <r>
      <rPr>
        <b/>
        <sz val="11"/>
        <rFont val="Arial"/>
        <family val="2"/>
      </rPr>
      <t>EUSPA</t>
    </r>
    <r>
      <rPr>
        <sz val="11"/>
        <rFont val="Arial"/>
        <family val="2"/>
      </rPr>
      <t xml:space="preserve"> Procurement Identifier</t>
    </r>
  </si>
  <si>
    <t>Title of Procurement:</t>
  </si>
  <si>
    <t>Administrative support services to EUSPA</t>
  </si>
  <si>
    <r>
      <t xml:space="preserve">In case it's not already filled in the cell, Please insert the </t>
    </r>
    <r>
      <rPr>
        <b/>
        <sz val="12"/>
        <rFont val="Arial"/>
        <family val="2"/>
      </rPr>
      <t>EUSPA</t>
    </r>
    <r>
      <rPr>
        <sz val="12"/>
        <rFont val="Arial"/>
        <family val="2"/>
      </rPr>
      <t xml:space="preserve"> Procurement's title</t>
    </r>
  </si>
  <si>
    <t>Document:</t>
  </si>
  <si>
    <t>Annex I.F.1 Financial Table Lot1_Admin support_Deliverable Mode</t>
  </si>
  <si>
    <t>In case it's not already filled in the cell, Please insert the Tender specification: annex reference which is specific to the Tender package</t>
  </si>
  <si>
    <t>Company Name:</t>
  </si>
  <si>
    <r>
      <t xml:space="preserve">Please insert the business </t>
    </r>
    <r>
      <rPr>
        <b/>
        <sz val="12"/>
        <rFont val="Arial"/>
        <family val="2"/>
      </rPr>
      <t>Company's</t>
    </r>
    <r>
      <rPr>
        <sz val="12"/>
        <rFont val="Arial"/>
        <family val="2"/>
      </rPr>
      <t xml:space="preserve"> name (It should be an unique reference)</t>
    </r>
  </si>
  <si>
    <t>Country:</t>
  </si>
  <si>
    <r>
      <t xml:space="preserve">Please insert the </t>
    </r>
    <r>
      <rPr>
        <b/>
        <sz val="12"/>
        <rFont val="Arial"/>
        <family val="2"/>
      </rPr>
      <t>Company's</t>
    </r>
    <r>
      <rPr>
        <sz val="12"/>
        <rFont val="Arial"/>
        <family val="2"/>
      </rPr>
      <t xml:space="preserve"> Country</t>
    </r>
  </si>
  <si>
    <t>Economic Condition</t>
  </si>
  <si>
    <t>(Year)</t>
  </si>
  <si>
    <r>
      <t>Please insert the Economic Condition (</t>
    </r>
    <r>
      <rPr>
        <b/>
        <sz val="12"/>
        <rFont val="Arial"/>
        <family val="2"/>
      </rPr>
      <t>year</t>
    </r>
    <r>
      <rPr>
        <sz val="12"/>
        <rFont val="Arial"/>
        <family val="2"/>
      </rPr>
      <t>) of the financial proposal</t>
    </r>
  </si>
  <si>
    <t>Tender Reference:</t>
  </si>
  <si>
    <r>
      <t xml:space="preserve">Please insert the </t>
    </r>
    <r>
      <rPr>
        <b/>
        <sz val="12"/>
        <rFont val="Arial"/>
        <family val="2"/>
      </rPr>
      <t>Company's</t>
    </r>
    <r>
      <rPr>
        <sz val="12"/>
        <rFont val="Arial"/>
        <family val="2"/>
      </rPr>
      <t xml:space="preserve"> Tender reference</t>
    </r>
  </si>
  <si>
    <t>Proposal Number:</t>
  </si>
  <si>
    <r>
      <t xml:space="preserve">Please insert the </t>
    </r>
    <r>
      <rPr>
        <b/>
        <sz val="12"/>
        <rFont val="Arial"/>
        <family val="2"/>
      </rPr>
      <t>Company's</t>
    </r>
    <r>
      <rPr>
        <sz val="12"/>
        <rFont val="Arial"/>
        <family val="2"/>
      </rPr>
      <t xml:space="preserve"> Proposal number</t>
    </r>
  </si>
  <si>
    <t>Name of Representative:</t>
  </si>
  <si>
    <r>
      <t xml:space="preserve">Please insert the name the </t>
    </r>
    <r>
      <rPr>
        <b/>
        <sz val="12"/>
        <rFont val="Arial"/>
        <family val="2"/>
      </rPr>
      <t>Company's</t>
    </r>
    <r>
      <rPr>
        <sz val="12"/>
        <rFont val="Arial"/>
        <family val="2"/>
      </rPr>
      <t xml:space="preserve"> Representative</t>
    </r>
  </si>
  <si>
    <t>Title of Representative:</t>
  </si>
  <si>
    <r>
      <t xml:space="preserve">Please insert the title of the </t>
    </r>
    <r>
      <rPr>
        <b/>
        <sz val="12"/>
        <rFont val="Arial"/>
        <family val="2"/>
      </rPr>
      <t>Company's</t>
    </r>
    <r>
      <rPr>
        <sz val="12"/>
        <rFont val="Arial"/>
        <family val="2"/>
      </rPr>
      <t xml:space="preserve"> Representative</t>
    </r>
  </si>
  <si>
    <t>Person-Hourly Rates, EUR</t>
  </si>
  <si>
    <t>Profile</t>
  </si>
  <si>
    <t>contractors premises</t>
  </si>
  <si>
    <t>Administative support</t>
  </si>
  <si>
    <t>Instructions:</t>
  </si>
  <si>
    <t>The Framework Contract Unit prices are firm and fixed and binding for the Tenderer/Contractor through-out the duration of the Framework Contract.  The unit prices in the financial offer will constitute the price list for the duration of the FWC, and shall include all costs and expenses which are necessary for performance of one hour of administrative support services. 
These costs and expenses are indicatively – the effort for all the tasks (including drawing up quotations and reports, attendance to progress review meetings) necessary for their performance, including:
•	All direct costs (e.g. labour cost, travel expenses, daily subsistence allowance - except when the Service Provider is on mission, in which case the provisions of Article I.4 of the FWC apply, and other direct cost as per instruction in Annex I.F.2, such as coordination of suppliers and subcon-tractors, quality control, etc.,  strictly related to the performance of the tasks under the contract). 
•	All overheads (quote part of general costs allocated to the performance of tasks on the basis of general repartition criteria, and not directly incurred for the performance of the tasks under the contract).
Categorisation of costs (whether direct or indirect) shall be made and justified by the tenderer in the pricing methodology, having regard to the above mentioned criteria or by reference, inter alia, to internationally recognised accounting principles, when applicable.</t>
  </si>
  <si>
    <t xml:space="preserve">2. The Person Hourly Rates are firm and fixed and binding for the Tenderer/Contractor throughout the duration of the Contract.  </t>
  </si>
  <si>
    <t>3. The quoted prices shall be in line with the requirements of section  15.7.3.1 of the Tender Specifications</t>
  </si>
  <si>
    <t>Financial Proposal  for Specific Contract 1</t>
  </si>
  <si>
    <t xml:space="preserve">1. The price of the deliverables  shall be based on the Framework Contracts Fixed Unit Price (FUP) for provision of 1 hour of administrative support by a Service Provider (hourly rate) specified in tab "FWC Unit Prices"  and the effort (number of hours) needed for their production. </t>
  </si>
  <si>
    <r>
      <rPr>
        <b/>
        <sz val="14"/>
        <color rgb="FF000000"/>
        <rFont val="Calibri"/>
        <family val="2"/>
        <scheme val="minor"/>
      </rPr>
      <t xml:space="preserve">Planned Deliverable Mode  (PDM)
</t>
    </r>
    <r>
      <rPr>
        <b/>
        <sz val="11"/>
        <color rgb="FF000000"/>
        <rFont val="Calibri"/>
        <family val="2"/>
        <scheme val="minor"/>
      </rPr>
      <t xml:space="preserve">For the tasks in Planned Deliverable Mode, the Agency has specified in the Terms of Reference the indicative effort for the production of each requested deliverable. The Bidders may either base their Specific Contract proposal on this indicative effort, or propose alternative level of effort,  whereby in the latter case they have to duly justify it in the specific contract technical proposal. The robustness and the credibility of such justification shall be assessed in the frame of the assessment of qualitative award criterion Q1. 
</t>
    </r>
    <r>
      <rPr>
        <sz val="11"/>
        <color rgb="FF000000"/>
        <rFont val="Calibri"/>
        <family val="2"/>
        <scheme val="minor"/>
      </rPr>
      <t xml:space="preserve">For PDM tasks, the Tenderer shall insert the proposed number of hours (effort) per deliverable in column G "# of hours (A)" — the ONLY editable field for PDM rows (white/no fill). 
The template will automatically calculate:
 • Column H – Hourly Rate (B): retrieved automatically from the 'FWC Unit Prices' tab based on the Site/Location of each deliverable. 
• Column I – Total Price per Deliverable (= A × B): price for one delivery instance. 
• Column K – Total Price for Deliverable per 6 months (= I × C): total over 6 months (or the number of deliveries shown in column J). 
• Column L – Total per Task group: sum of all deliverables within the same task. The Tenderer may use the indicative effort shown in column F, or propose an alternative effort with justification in the technical proposal.
</t>
    </r>
  </si>
  <si>
    <r>
      <rPr>
        <b/>
        <sz val="14"/>
        <color rgb="FF000000"/>
        <rFont val="Calibri"/>
        <family val="2"/>
        <scheme val="minor"/>
      </rPr>
      <t xml:space="preserve">Deliverable on Demand Mode (DoD)
</t>
    </r>
    <r>
      <rPr>
        <b/>
        <sz val="11"/>
        <color rgb="FF000000"/>
        <rFont val="Calibri"/>
        <family val="2"/>
        <scheme val="minor"/>
      </rPr>
      <t>For the tasks in Deliverable on Demand Mode, the Agency has specified in the Terms of Reference the effort for the production of the pool of deliverables that may be requested during the specific contract implementation. The Bidders shall base their Specific Contract proposal on this specified effort, and may NOT propose alternative level of effort. Any deviation may lead to re-jection of the tender.</t>
    </r>
  </si>
  <si>
    <t>Total Price for EUSPA for SC 1</t>
  </si>
  <si>
    <t>SC Task ID</t>
  </si>
  <si>
    <t>Deliverable SC ID</t>
  </si>
  <si>
    <t>Site/Location</t>
  </si>
  <si>
    <t>Delivery Mode</t>
  </si>
  <si>
    <t>indicative# of hours per deliverable from the ToR</t>
  </si>
  <si>
    <t># of hours (A)</t>
  </si>
  <si>
    <t>Hourly Rate (B price)</t>
  </si>
  <si>
    <t>Total Price per Deliverable               (C=A*B)</t>
  </si>
  <si>
    <t>Number of Deliveries per 6 months            ( D )</t>
  </si>
  <si>
    <t>Total Price per Deliverable per 6 months  (= C*D)</t>
  </si>
  <si>
    <t>Total Price per Task</t>
  </si>
  <si>
    <t>Task 1.1</t>
  </si>
  <si>
    <t>1.1.1</t>
  </si>
  <si>
    <t>PDM</t>
  </si>
  <si>
    <t>1.1.2</t>
  </si>
  <si>
    <t>1.1.3</t>
  </si>
  <si>
    <t>1.1.4</t>
  </si>
  <si>
    <t>1.1.5</t>
  </si>
  <si>
    <t>1.1.6</t>
  </si>
  <si>
    <t>1.1.7</t>
  </si>
  <si>
    <t>1.1.8</t>
  </si>
  <si>
    <t xml:space="preserve">Task 1.2 </t>
  </si>
  <si>
    <t>1.2.1</t>
  </si>
  <si>
    <t>Task 1.3</t>
  </si>
  <si>
    <t>1.3.1</t>
  </si>
  <si>
    <t>1.3.2</t>
  </si>
  <si>
    <t>Task 1.4</t>
  </si>
  <si>
    <t>1.4.1</t>
  </si>
  <si>
    <t>1.4.2</t>
  </si>
  <si>
    <t>1.4.3</t>
  </si>
  <si>
    <t>1.4.4</t>
  </si>
  <si>
    <t>1.4.5</t>
  </si>
  <si>
    <t>1.4.6</t>
  </si>
  <si>
    <t>1.4.7</t>
  </si>
  <si>
    <t>1.4.8</t>
  </si>
  <si>
    <t>1.4.9</t>
  </si>
  <si>
    <t>1.4.10</t>
  </si>
  <si>
    <t>1.4.11</t>
  </si>
  <si>
    <t>1.4.12</t>
  </si>
  <si>
    <t>1.4.13</t>
  </si>
  <si>
    <t xml:space="preserve">Task 1.5 </t>
  </si>
  <si>
    <t>1.5.1</t>
  </si>
  <si>
    <t>Task 1.6</t>
  </si>
  <si>
    <t>n/a</t>
  </si>
  <si>
    <t>DoD</t>
  </si>
  <si>
    <t xml:space="preserve">on demand </t>
  </si>
  <si>
    <t>Task 1.7</t>
  </si>
  <si>
    <t>Task 1.8</t>
  </si>
  <si>
    <t>Task 1.9</t>
  </si>
  <si>
    <t>Task 1.10</t>
  </si>
  <si>
    <t>1.10.1</t>
  </si>
  <si>
    <t>Task 2.1</t>
  </si>
  <si>
    <t>2.1.1</t>
  </si>
  <si>
    <t>2.1.2</t>
  </si>
  <si>
    <t>Task 2.2</t>
  </si>
  <si>
    <t>2.2.1</t>
  </si>
  <si>
    <t>2.2.2</t>
  </si>
  <si>
    <t>Task 2.3</t>
  </si>
  <si>
    <t>2.3.1</t>
  </si>
  <si>
    <t>Task 2.4</t>
  </si>
  <si>
    <t>on demand</t>
  </si>
  <si>
    <t>Task 2.5</t>
  </si>
  <si>
    <t>Task 2.6</t>
  </si>
  <si>
    <t>Task 2.7</t>
  </si>
  <si>
    <t>2.7.1</t>
  </si>
  <si>
    <t>Task 3.1</t>
  </si>
  <si>
    <t>3.1.1</t>
  </si>
  <si>
    <t>Task 3.2</t>
  </si>
  <si>
    <t>3.2.1</t>
  </si>
  <si>
    <t>Task 3.3</t>
  </si>
  <si>
    <t>3.3.1</t>
  </si>
  <si>
    <t>Task 3.4</t>
  </si>
  <si>
    <t>3.4.1</t>
  </si>
  <si>
    <t>Task 3.5</t>
  </si>
  <si>
    <t>3.5.1</t>
  </si>
  <si>
    <t>Task 3.6</t>
  </si>
  <si>
    <t>3.6.1</t>
  </si>
  <si>
    <t>Task 3.7</t>
  </si>
  <si>
    <t>3.7.1</t>
  </si>
  <si>
    <t>Task 3.8</t>
  </si>
  <si>
    <t>3.8.1</t>
  </si>
  <si>
    <t>Task 3.9</t>
  </si>
  <si>
    <t>Task 4.1</t>
  </si>
  <si>
    <t>4.1.1</t>
  </si>
  <si>
    <t>4.1.2</t>
  </si>
  <si>
    <t xml:space="preserve"> Task 5.1</t>
  </si>
  <si>
    <t>5.1.1</t>
  </si>
  <si>
    <t>5.1.2</t>
  </si>
  <si>
    <t>5.1.3</t>
  </si>
  <si>
    <t>5.1.4</t>
  </si>
  <si>
    <t>5.1.5</t>
  </si>
  <si>
    <t>5.1.6</t>
  </si>
  <si>
    <t>5.1.7</t>
  </si>
  <si>
    <t>5.1.8</t>
  </si>
  <si>
    <t>5.1.9</t>
  </si>
  <si>
    <t>5.1.10</t>
  </si>
  <si>
    <t xml:space="preserve"> Task 5.2</t>
  </si>
  <si>
    <t>5.2.1</t>
  </si>
  <si>
    <t xml:space="preserve"> Task 5.3</t>
  </si>
  <si>
    <t>5.3.1</t>
  </si>
  <si>
    <t>5.3.2</t>
  </si>
  <si>
    <t xml:space="preserve"> Task 5.4</t>
  </si>
  <si>
    <t>5.4.1</t>
  </si>
  <si>
    <t>5.4.2</t>
  </si>
  <si>
    <t>5.4.3</t>
  </si>
  <si>
    <t>5.4.4</t>
  </si>
  <si>
    <t>5.4.5</t>
  </si>
  <si>
    <t>5.4.6</t>
  </si>
  <si>
    <t xml:space="preserve"> Task 5.5</t>
  </si>
  <si>
    <t>5.5.1</t>
  </si>
  <si>
    <t>5.5.2</t>
  </si>
  <si>
    <t xml:space="preserve"> Task 5.6</t>
  </si>
  <si>
    <t>5.6.1</t>
  </si>
  <si>
    <t xml:space="preserve"> Task 5.7</t>
  </si>
  <si>
    <t>5.7.1</t>
  </si>
  <si>
    <t>Task 5.8</t>
  </si>
  <si>
    <t>5.8.1</t>
  </si>
  <si>
    <t xml:space="preserve"> Task 5.9</t>
  </si>
  <si>
    <t>5.9.1</t>
  </si>
  <si>
    <t xml:space="preserve"> Task 5.10</t>
  </si>
  <si>
    <t>5.10.1</t>
  </si>
  <si>
    <t>Task 5.11</t>
  </si>
  <si>
    <t>5.11.1</t>
  </si>
  <si>
    <t>Task 5.12</t>
  </si>
  <si>
    <t>Task 6.1</t>
  </si>
  <si>
    <t>6.1.1</t>
  </si>
  <si>
    <t>Task 6.2</t>
  </si>
  <si>
    <t>6.2.1</t>
  </si>
  <si>
    <t>Task 6.3</t>
  </si>
  <si>
    <t>6.3.1</t>
  </si>
  <si>
    <t xml:space="preserve"> Task 6.4</t>
  </si>
  <si>
    <t>6.4.1</t>
  </si>
  <si>
    <t xml:space="preserve"> Task 6.5</t>
  </si>
  <si>
    <t>6.5.1</t>
  </si>
  <si>
    <t>Task 6.6</t>
  </si>
  <si>
    <t>6.6.1</t>
  </si>
  <si>
    <t>Task 6.7</t>
  </si>
  <si>
    <t>6.7.1</t>
  </si>
  <si>
    <t>Task 6.8</t>
  </si>
  <si>
    <t>6.8.1</t>
  </si>
  <si>
    <t>Task 6.9</t>
  </si>
  <si>
    <t>6.9.1</t>
  </si>
  <si>
    <t xml:space="preserve"> Task 6.10</t>
  </si>
  <si>
    <t>6.10.1</t>
  </si>
  <si>
    <t>Task 6.11</t>
  </si>
  <si>
    <t>6.11.1</t>
  </si>
  <si>
    <t>Task 6.12</t>
  </si>
  <si>
    <t>Task 7.1</t>
  </si>
  <si>
    <t>7.1.1</t>
  </si>
  <si>
    <t>Task 7.2</t>
  </si>
  <si>
    <t>7.2.1</t>
  </si>
  <si>
    <t>Task 7.3</t>
  </si>
  <si>
    <t>7.3.1</t>
  </si>
  <si>
    <t>Task 7.4</t>
  </si>
  <si>
    <t>7.4.1</t>
  </si>
  <si>
    <t>Task 7.5</t>
  </si>
  <si>
    <t>Financial Proposal  for Specific Contract 2</t>
  </si>
  <si>
    <t xml:space="preserve">1. The price of the deliverables  shall be based on the Framework Contracts Fixed Unit Price (FUP) for provision of 1 hour of administrative support by a Service Provider (hourly rate) specified  in tab "FWC Unit Prices"  and the effort (number of hours) needed for their production. </t>
  </si>
  <si>
    <r>
      <rPr>
        <b/>
        <sz val="14"/>
        <color rgb="FF000000"/>
        <rFont val="Calibri"/>
        <family val="2"/>
        <scheme val="minor"/>
      </rPr>
      <t xml:space="preserve">Planned Deliverable Mode  (PDM)
</t>
    </r>
    <r>
      <rPr>
        <b/>
        <sz val="11"/>
        <color rgb="FF000000"/>
        <rFont val="Calibri"/>
        <family val="2"/>
        <scheme val="minor"/>
      </rPr>
      <t xml:space="preserve">For the tasks in Planned Deliverable Mode, the Agency has specified in the Terms of Reference the indicative effort for the production of each requested deliverable. The Bidders may either base their Specific Contract proposal on this indicative effort, or propose alternative level of effort,  whereby in the latter case they have to duly justify it in the specific contract technical proposal. The robustness and the credibility of such justification shall be assessed in the frame of the assessment of qualitative award criterion Q1. 
</t>
    </r>
    <r>
      <rPr>
        <sz val="11"/>
        <color rgb="FF000000"/>
        <rFont val="Calibri"/>
        <family val="2"/>
        <scheme val="minor"/>
      </rPr>
      <t xml:space="preserve">
For PDM tasks, the Tenderer shall insert the proposed number of hours (effort) per deliverable in column G "# of hours (A)" — the ONLY editable field for PDM rows (white/no fill). 
The template will automatically calculate:
 • Column H – Hourly Rate (B): retrieved automatically from the 'FWC Unit Prices' tab based on the Site/Location of each deliverable. 
• Column I – Total Price per Deliverable (= A × B): price for one delivery instance. 
• Column K – Total Price for Deliverable per 6 months (= I × C): total over 6 months (or the number of deliveries shown in column J). 
• Column L – Total per Task group: sum of all deliverables within the same task. The Tenderer may use the indicative effort shown in column F, or propose an alternative effort with justification in the technical proposal.</t>
    </r>
  </si>
  <si>
    <t>Total Price for EUSPA for SC2</t>
  </si>
  <si>
    <t>Deliverable</t>
  </si>
  <si>
    <t>Total Price per Deliverable               (=A*B)</t>
  </si>
  <si>
    <t>Number of Deliveries per 6 months            ( C )</t>
  </si>
  <si>
    <t>Total Price for Task        ( = B*C)</t>
  </si>
  <si>
    <t>Total</t>
  </si>
  <si>
    <t>Task 8.1</t>
  </si>
  <si>
    <t>8.1.1</t>
  </si>
  <si>
    <t>8.1.2</t>
  </si>
  <si>
    <t>8.1.3</t>
  </si>
  <si>
    <t>8.1.4</t>
  </si>
  <si>
    <t>8.1.5</t>
  </si>
  <si>
    <t>8.1.6</t>
  </si>
  <si>
    <t>Total price for Planned Deliverable Mode (PDM) SC1</t>
  </si>
  <si>
    <t xml:space="preserve">Total price for Deliverable on Demand mode (DoD) SC1 </t>
  </si>
  <si>
    <t>Total price for Planned Deliverable Mode (PDM) SC2</t>
  </si>
  <si>
    <t>Total price for Deliverable on Demand mode (DoD) SC2</t>
  </si>
  <si>
    <t>Total Price for Evaluation Purposes of the Tender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</si>
</sst>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2]\ * #,##0.00_-;\-[$€-2]\ * #,##0.00_-;_-[$€-2]\ * &quot;-&quot;??_-;_-@_-"/>
    <numFmt numFmtId="165" formatCode="_-* #,##0.00\ [$€-C0A]_-;\-* #,##0.00\ [$€-C0A]_-;_-* &quot;-&quot;??\ [$€-C0A]_-;_-@_-"/>
  </numFmts>
  <fonts count="24" x14ac:knownFonts="1">
    <font>
      <sz val="11"/>
      <color theme="1"/>
      <name val="Calibri"/>
      <family val="2"/>
      <scheme val="minor"/>
    </font>
    <font>
      <sz val="11"/>
      <color rgb="FF006100"/>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1"/>
      <name val="Calibri"/>
      <family val="2"/>
      <scheme val="minor"/>
    </font>
    <font>
      <sz val="10"/>
      <name val="Arial"/>
      <family val="2"/>
    </font>
    <font>
      <b/>
      <sz val="12"/>
      <name val="Arial"/>
      <family val="2"/>
    </font>
    <font>
      <b/>
      <sz val="12"/>
      <color rgb="FF0000FF"/>
      <name val="Arial"/>
      <family val="2"/>
    </font>
    <font>
      <sz val="10"/>
      <name val="Arial"/>
      <family val="2"/>
    </font>
    <font>
      <b/>
      <sz val="10"/>
      <name val="Arial"/>
      <family val="2"/>
    </font>
    <font>
      <b/>
      <sz val="11"/>
      <name val="Arial"/>
      <family val="2"/>
    </font>
    <font>
      <sz val="11"/>
      <name val="Arial"/>
      <family val="2"/>
    </font>
    <font>
      <sz val="12"/>
      <name val="Arial"/>
      <family val="2"/>
    </font>
    <font>
      <sz val="8"/>
      <name val="Calibri"/>
      <family val="2"/>
      <scheme val="minor"/>
    </font>
    <font>
      <sz val="11"/>
      <color rgb="FFFF0000"/>
      <name val="Calibri"/>
      <family val="2"/>
      <scheme val="minor"/>
    </font>
    <font>
      <b/>
      <u/>
      <sz val="11"/>
      <color theme="1"/>
      <name val="Calibri"/>
      <family val="2"/>
      <scheme val="minor"/>
    </font>
    <font>
      <sz val="11"/>
      <color theme="1"/>
      <name val="Calibri"/>
      <family val="2"/>
    </font>
    <font>
      <b/>
      <sz val="14"/>
      <color rgb="FF000000"/>
      <name val="Calibri"/>
      <family val="2"/>
      <scheme val="minor"/>
    </font>
    <font>
      <b/>
      <sz val="11"/>
      <color rgb="FF000000"/>
      <name val="Calibri"/>
      <family val="2"/>
      <scheme val="minor"/>
    </font>
    <font>
      <sz val="12"/>
      <color rgb="FF000000"/>
      <name val="Calibri"/>
      <family val="2"/>
      <scheme val="minor"/>
    </font>
    <font>
      <sz val="12"/>
      <color theme="1"/>
      <name val="Calibri"/>
      <family val="2"/>
      <scheme val="minor"/>
    </font>
    <font>
      <sz val="11"/>
      <color rgb="FF000000"/>
      <name val="Calibri"/>
      <family val="2"/>
      <scheme val="minor"/>
    </font>
  </fonts>
  <fills count="14">
    <fill>
      <patternFill patternType="none"/>
    </fill>
    <fill>
      <patternFill patternType="gray125"/>
    </fill>
    <fill>
      <patternFill patternType="solid">
        <fgColor rgb="FFC6EFCE"/>
      </patternFill>
    </fill>
    <fill>
      <patternFill patternType="solid">
        <fgColor rgb="FFA5A5A5"/>
      </patternFill>
    </fill>
    <fill>
      <patternFill patternType="solid">
        <fgColor theme="9"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2"/>
        <bgColor indexed="64"/>
      </patternFill>
    </fill>
  </fills>
  <borders count="57">
    <border>
      <left/>
      <right/>
      <top/>
      <bottom/>
      <diagonal/>
    </border>
    <border>
      <left style="double">
        <color rgb="FF3F3F3F"/>
      </left>
      <right style="double">
        <color rgb="FF3F3F3F"/>
      </right>
      <top style="double">
        <color rgb="FF3F3F3F"/>
      </top>
      <bottom style="double">
        <color rgb="FF3F3F3F"/>
      </bottom>
      <diagonal/>
    </border>
    <border>
      <left/>
      <right/>
      <top style="medium">
        <color indexed="64"/>
      </top>
      <bottom style="thin">
        <color auto="1"/>
      </bottom>
      <diagonal/>
    </border>
    <border>
      <left style="thin">
        <color auto="1"/>
      </left>
      <right style="thin">
        <color auto="1"/>
      </right>
      <top style="medium">
        <color indexed="64"/>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style="thin">
        <color auto="1"/>
      </left>
      <right style="thin">
        <color auto="1"/>
      </right>
      <top style="thin">
        <color auto="1"/>
      </top>
      <bottom/>
      <diagonal/>
    </border>
    <border>
      <left style="medium">
        <color theme="0"/>
      </left>
      <right style="medium">
        <color theme="0"/>
      </right>
      <top style="medium">
        <color theme="0"/>
      </top>
      <bottom/>
      <diagonal/>
    </border>
    <border>
      <left/>
      <right style="medium">
        <color theme="0"/>
      </right>
      <top style="medium">
        <color theme="0"/>
      </top>
      <bottom/>
      <diagonal/>
    </border>
    <border>
      <left style="thin">
        <color auto="1"/>
      </left>
      <right style="thin">
        <color auto="1"/>
      </right>
      <top/>
      <bottom style="thin">
        <color auto="1"/>
      </bottom>
      <diagonal/>
    </border>
    <border>
      <left style="medium">
        <color indexed="64"/>
      </left>
      <right style="medium">
        <color indexed="64"/>
      </right>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style="thin">
        <color auto="1"/>
      </top>
      <bottom style="medium">
        <color indexed="64"/>
      </bottom>
      <diagonal/>
    </border>
    <border>
      <left style="medium">
        <color theme="0"/>
      </left>
      <right/>
      <top style="medium">
        <color theme="0"/>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medium">
        <color theme="0"/>
      </left>
      <right/>
      <top/>
      <bottom/>
      <diagonal/>
    </border>
    <border>
      <left/>
      <right style="medium">
        <color theme="0"/>
      </right>
      <top/>
      <bottom/>
      <diagonal/>
    </border>
    <border>
      <left/>
      <right style="thin">
        <color auto="1"/>
      </right>
      <top/>
      <bottom style="medium">
        <color indexed="64"/>
      </bottom>
      <diagonal/>
    </border>
    <border>
      <left style="medium">
        <color theme="0"/>
      </left>
      <right/>
      <top/>
      <bottom style="medium">
        <color indexed="64"/>
      </bottom>
      <diagonal/>
    </border>
    <border>
      <left style="medium">
        <color theme="0"/>
      </left>
      <right style="medium">
        <color theme="0"/>
      </right>
      <top/>
      <bottom style="medium">
        <color indexed="64"/>
      </bottom>
      <diagonal/>
    </border>
    <border>
      <left/>
      <right style="medium">
        <color theme="0"/>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thin">
        <color auto="1"/>
      </top>
      <bottom style="thin">
        <color auto="1"/>
      </bottom>
      <diagonal/>
    </border>
  </borders>
  <cellStyleXfs count="7">
    <xf numFmtId="0" fontId="0" fillId="0" borderId="0"/>
    <xf numFmtId="0" fontId="1" fillId="2" borderId="0" applyNumberFormat="0" applyBorder="0" applyAlignment="0" applyProtection="0"/>
    <xf numFmtId="0" fontId="2" fillId="3" borderId="1" applyNumberFormat="0" applyAlignment="0" applyProtection="0"/>
    <xf numFmtId="0" fontId="7" fillId="0" borderId="0"/>
    <xf numFmtId="0" fontId="10" fillId="0" borderId="0"/>
    <xf numFmtId="9" fontId="10" fillId="0" borderId="0" applyFont="0" applyFill="0" applyBorder="0" applyAlignment="0" applyProtection="0"/>
    <xf numFmtId="43" fontId="10" fillId="0" borderId="0" applyFont="0" applyFill="0" applyBorder="0" applyAlignment="0" applyProtection="0"/>
  </cellStyleXfs>
  <cellXfs count="184">
    <xf numFmtId="0" fontId="0" fillId="0" borderId="0" xfId="0"/>
    <xf numFmtId="0" fontId="6" fillId="5" borderId="13" xfId="2" applyFont="1" applyFill="1" applyBorder="1"/>
    <xf numFmtId="0" fontId="6" fillId="5" borderId="14" xfId="2" applyFont="1" applyFill="1" applyBorder="1"/>
    <xf numFmtId="0" fontId="0" fillId="0" borderId="22" xfId="0" applyBorder="1" applyProtection="1">
      <protection locked="0"/>
    </xf>
    <xf numFmtId="0" fontId="0" fillId="0" borderId="5" xfId="0" applyBorder="1" applyProtection="1">
      <protection locked="0"/>
    </xf>
    <xf numFmtId="0" fontId="12" fillId="5" borderId="23" xfId="3" applyFont="1" applyFill="1" applyBorder="1" applyAlignment="1" applyProtection="1">
      <alignment horizontal="left" vertical="center"/>
      <protection locked="0"/>
    </xf>
    <xf numFmtId="0" fontId="12" fillId="5" borderId="12" xfId="3" applyFont="1" applyFill="1" applyBorder="1" applyAlignment="1" applyProtection="1">
      <alignment horizontal="left" vertical="center"/>
      <protection locked="0"/>
    </xf>
    <xf numFmtId="0" fontId="12" fillId="5" borderId="13" xfId="3" applyFont="1" applyFill="1" applyBorder="1" applyAlignment="1" applyProtection="1">
      <alignment horizontal="center" vertical="center"/>
      <protection locked="0"/>
    </xf>
    <xf numFmtId="0" fontId="10" fillId="5" borderId="0" xfId="4" applyFill="1" applyProtection="1">
      <protection locked="0"/>
    </xf>
    <xf numFmtId="0" fontId="11" fillId="8" borderId="24" xfId="3" applyFont="1" applyFill="1" applyBorder="1" applyAlignment="1">
      <alignment vertical="center"/>
    </xf>
    <xf numFmtId="0" fontId="12" fillId="5" borderId="23" xfId="3" applyFont="1" applyFill="1" applyBorder="1" applyAlignment="1" applyProtection="1">
      <alignment horizontal="center" vertical="center"/>
      <protection locked="0"/>
    </xf>
    <xf numFmtId="0" fontId="12" fillId="5" borderId="13" xfId="3" applyFont="1" applyFill="1" applyBorder="1" applyAlignment="1" applyProtection="1">
      <alignment horizontal="left" vertical="center"/>
      <protection locked="0"/>
    </xf>
    <xf numFmtId="0" fontId="7" fillId="5" borderId="0" xfId="3" applyFill="1"/>
    <xf numFmtId="0" fontId="8" fillId="5" borderId="0" xfId="3" applyFont="1" applyFill="1" applyAlignment="1">
      <alignment vertical="center" wrapText="1"/>
    </xf>
    <xf numFmtId="0" fontId="9" fillId="0" borderId="18" xfId="3" applyFont="1" applyBorder="1" applyAlignment="1">
      <alignment vertical="center"/>
    </xf>
    <xf numFmtId="0" fontId="7" fillId="5" borderId="18" xfId="3" applyFill="1" applyBorder="1"/>
    <xf numFmtId="0" fontId="7" fillId="5" borderId="0" xfId="3" applyFill="1" applyAlignment="1">
      <alignment vertical="center"/>
    </xf>
    <xf numFmtId="0" fontId="11" fillId="6" borderId="25" xfId="3" applyFont="1" applyFill="1" applyBorder="1" applyAlignment="1">
      <alignment vertical="center"/>
    </xf>
    <xf numFmtId="0" fontId="8" fillId="6" borderId="2" xfId="3" applyFont="1" applyFill="1" applyBorder="1" applyAlignment="1">
      <alignment vertical="center" wrapText="1"/>
    </xf>
    <xf numFmtId="0" fontId="7" fillId="5" borderId="0" xfId="3" applyFill="1" applyAlignment="1">
      <alignment vertical="top"/>
    </xf>
    <xf numFmtId="0" fontId="11" fillId="6" borderId="24" xfId="3" applyFont="1" applyFill="1" applyBorder="1" applyAlignment="1">
      <alignment vertical="center"/>
    </xf>
    <xf numFmtId="0" fontId="8" fillId="6" borderId="4" xfId="3" applyFont="1" applyFill="1" applyBorder="1" applyAlignment="1">
      <alignment vertical="center" wrapText="1"/>
    </xf>
    <xf numFmtId="0" fontId="11" fillId="6" borderId="28" xfId="3" applyFont="1" applyFill="1" applyBorder="1" applyAlignment="1">
      <alignment vertical="center"/>
    </xf>
    <xf numFmtId="0" fontId="8" fillId="6" borderId="6" xfId="3" applyFont="1" applyFill="1" applyBorder="1" applyAlignment="1">
      <alignment vertical="center" wrapText="1"/>
    </xf>
    <xf numFmtId="0" fontId="11" fillId="8" borderId="30" xfId="3" applyFont="1" applyFill="1" applyBorder="1" applyAlignment="1">
      <alignment vertical="center"/>
    </xf>
    <xf numFmtId="0" fontId="11" fillId="8" borderId="2" xfId="3" applyFont="1" applyFill="1" applyBorder="1" applyAlignment="1">
      <alignment vertical="center"/>
    </xf>
    <xf numFmtId="0" fontId="12" fillId="8" borderId="4" xfId="3" applyFont="1" applyFill="1" applyBorder="1" applyAlignment="1">
      <alignment vertical="center" wrapText="1"/>
    </xf>
    <xf numFmtId="0" fontId="8" fillId="8" borderId="4" xfId="3" applyFont="1" applyFill="1" applyBorder="1" applyAlignment="1">
      <alignment vertical="center" wrapText="1"/>
    </xf>
    <xf numFmtId="0" fontId="0" fillId="7" borderId="0" xfId="0" applyFill="1" applyAlignment="1">
      <alignment horizontal="left"/>
    </xf>
    <xf numFmtId="165" fontId="0" fillId="7" borderId="17" xfId="0" quotePrefix="1" applyNumberFormat="1" applyFill="1" applyBorder="1"/>
    <xf numFmtId="165" fontId="3" fillId="7" borderId="11" xfId="0" applyNumberFormat="1" applyFont="1" applyFill="1" applyBorder="1"/>
    <xf numFmtId="164" fontId="0" fillId="0" borderId="5" xfId="0" applyNumberFormat="1" applyBorder="1"/>
    <xf numFmtId="0" fontId="13" fillId="6" borderId="26" xfId="3" applyFont="1" applyFill="1" applyBorder="1" applyAlignment="1">
      <alignment horizontal="left" vertical="center" wrapText="1"/>
    </xf>
    <xf numFmtId="0" fontId="14" fillId="6" borderId="27" xfId="3" applyFont="1" applyFill="1" applyBorder="1" applyAlignment="1">
      <alignment horizontal="left" vertical="center" wrapText="1"/>
    </xf>
    <xf numFmtId="0" fontId="13" fillId="6" borderId="29" xfId="3" applyFont="1" applyFill="1" applyBorder="1" applyAlignment="1">
      <alignment horizontal="left" vertical="center" wrapText="1"/>
    </xf>
    <xf numFmtId="0" fontId="14" fillId="8" borderId="27" xfId="3" applyFont="1" applyFill="1" applyBorder="1" applyAlignment="1">
      <alignment horizontal="left" vertical="center" wrapText="1"/>
    </xf>
    <xf numFmtId="0" fontId="0" fillId="7" borderId="11" xfId="0" applyFill="1" applyBorder="1"/>
    <xf numFmtId="0" fontId="3" fillId="4" borderId="26" xfId="0" applyFont="1" applyFill="1" applyBorder="1" applyAlignment="1">
      <alignment horizontal="center" wrapText="1"/>
    </xf>
    <xf numFmtId="164" fontId="0" fillId="4" borderId="32" xfId="0" applyNumberFormat="1" applyFill="1" applyBorder="1" applyProtection="1">
      <protection locked="0"/>
    </xf>
    <xf numFmtId="0" fontId="0" fillId="5" borderId="34" xfId="0" applyFill="1" applyBorder="1"/>
    <xf numFmtId="0" fontId="0" fillId="5" borderId="34" xfId="0" applyFill="1" applyBorder="1" applyAlignment="1">
      <alignment horizontal="left"/>
    </xf>
    <xf numFmtId="0" fontId="0" fillId="5" borderId="34" xfId="0" applyFill="1" applyBorder="1" applyAlignment="1">
      <alignment horizontal="center"/>
    </xf>
    <xf numFmtId="0" fontId="0" fillId="7" borderId="34" xfId="0" applyFill="1" applyBorder="1" applyAlignment="1">
      <alignment horizontal="left"/>
    </xf>
    <xf numFmtId="0" fontId="0" fillId="0" borderId="3" xfId="0" applyBorder="1" applyProtection="1">
      <protection locked="0"/>
    </xf>
    <xf numFmtId="165" fontId="0" fillId="7" borderId="35" xfId="0" quotePrefix="1" applyNumberFormat="1" applyFill="1" applyBorder="1"/>
    <xf numFmtId="165" fontId="3" fillId="7" borderId="10" xfId="0" applyNumberFormat="1" applyFont="1" applyFill="1" applyBorder="1"/>
    <xf numFmtId="0" fontId="0" fillId="7" borderId="18" xfId="0" applyFill="1" applyBorder="1" applyAlignment="1">
      <alignment horizontal="left"/>
    </xf>
    <xf numFmtId="0" fontId="0" fillId="0" borderId="36" xfId="0" applyBorder="1" applyProtection="1">
      <protection locked="0"/>
    </xf>
    <xf numFmtId="165" fontId="0" fillId="7" borderId="29" xfId="0" quotePrefix="1" applyNumberFormat="1" applyFill="1" applyBorder="1"/>
    <xf numFmtId="165" fontId="3" fillId="7" borderId="12" xfId="0" applyNumberFormat="1" applyFont="1" applyFill="1" applyBorder="1"/>
    <xf numFmtId="0" fontId="0" fillId="0" borderId="37" xfId="0" applyBorder="1" applyProtection="1">
      <protection locked="0"/>
    </xf>
    <xf numFmtId="0" fontId="2" fillId="10" borderId="9" xfId="0" applyFont="1" applyFill="1" applyBorder="1" applyAlignment="1">
      <alignment horizontal="center" vertical="center" wrapText="1"/>
    </xf>
    <xf numFmtId="0" fontId="0" fillId="7" borderId="15" xfId="0" applyFill="1" applyBorder="1" applyAlignment="1">
      <alignment horizontal="left"/>
    </xf>
    <xf numFmtId="165" fontId="0" fillId="7" borderId="16" xfId="0" quotePrefix="1" applyNumberFormat="1" applyFill="1" applyBorder="1"/>
    <xf numFmtId="165" fontId="3" fillId="7" borderId="9" xfId="0" applyNumberFormat="1" applyFont="1" applyFill="1" applyBorder="1"/>
    <xf numFmtId="165" fontId="1" fillId="5" borderId="0" xfId="1" applyNumberFormat="1" applyFill="1"/>
    <xf numFmtId="0" fontId="0" fillId="0" borderId="38" xfId="0" applyBorder="1" applyProtection="1">
      <protection locked="0"/>
    </xf>
    <xf numFmtId="0" fontId="0" fillId="11" borderId="15" xfId="0" applyFill="1" applyBorder="1" applyAlignment="1">
      <alignment horizontal="left"/>
    </xf>
    <xf numFmtId="165" fontId="0" fillId="11" borderId="16" xfId="0" quotePrefix="1" applyNumberFormat="1" applyFill="1" applyBorder="1"/>
    <xf numFmtId="0" fontId="0" fillId="11" borderId="9" xfId="0" applyFill="1" applyBorder="1"/>
    <xf numFmtId="165" fontId="3" fillId="11" borderId="9" xfId="0" applyNumberFormat="1" applyFont="1" applyFill="1" applyBorder="1"/>
    <xf numFmtId="0" fontId="0" fillId="0" borderId="7" xfId="0" applyBorder="1" applyProtection="1">
      <protection locked="0"/>
    </xf>
    <xf numFmtId="0" fontId="2" fillId="5" borderId="0" xfId="0" applyFont="1" applyFill="1" applyAlignment="1">
      <alignment vertical="center" wrapText="1"/>
    </xf>
    <xf numFmtId="0" fontId="2" fillId="10" borderId="12" xfId="0" applyFont="1" applyFill="1" applyBorder="1" applyAlignment="1">
      <alignment horizontal="center" vertical="center" wrapText="1"/>
    </xf>
    <xf numFmtId="0" fontId="0" fillId="7" borderId="41" xfId="0" applyFill="1" applyBorder="1" applyAlignment="1">
      <alignment horizontal="left"/>
    </xf>
    <xf numFmtId="164" fontId="0" fillId="12" borderId="3" xfId="0" applyNumberFormat="1" applyFill="1" applyBorder="1"/>
    <xf numFmtId="164" fontId="0" fillId="12" borderId="5" xfId="0" applyNumberFormat="1" applyFill="1" applyBorder="1"/>
    <xf numFmtId="164" fontId="0" fillId="12" borderId="7" xfId="0" applyNumberFormat="1" applyFill="1" applyBorder="1"/>
    <xf numFmtId="164" fontId="0" fillId="12" borderId="37" xfId="0" applyNumberFormat="1" applyFill="1" applyBorder="1"/>
    <xf numFmtId="164" fontId="0" fillId="12" borderId="22" xfId="0" applyNumberFormat="1" applyFill="1" applyBorder="1"/>
    <xf numFmtId="164" fontId="0" fillId="12" borderId="19" xfId="0" applyNumberFormat="1" applyFill="1" applyBorder="1"/>
    <xf numFmtId="164" fontId="0" fillId="12" borderId="36" xfId="0" applyNumberFormat="1" applyFill="1" applyBorder="1"/>
    <xf numFmtId="2" fontId="0" fillId="13" borderId="3" xfId="0" applyNumberFormat="1" applyFill="1" applyBorder="1"/>
    <xf numFmtId="2" fontId="0" fillId="13" borderId="22" xfId="0" applyNumberFormat="1" applyFill="1" applyBorder="1"/>
    <xf numFmtId="0" fontId="0" fillId="12" borderId="37" xfId="0" applyFill="1" applyBorder="1"/>
    <xf numFmtId="0" fontId="0" fillId="12" borderId="3" xfId="0" applyFill="1" applyBorder="1"/>
    <xf numFmtId="0" fontId="0" fillId="12" borderId="7" xfId="0" applyFill="1" applyBorder="1"/>
    <xf numFmtId="0" fontId="0" fillId="12" borderId="5" xfId="0" applyFill="1" applyBorder="1"/>
    <xf numFmtId="0" fontId="0" fillId="12" borderId="22" xfId="0" applyFill="1" applyBorder="1"/>
    <xf numFmtId="0" fontId="0" fillId="12" borderId="36" xfId="0" applyFill="1" applyBorder="1"/>
    <xf numFmtId="0" fontId="0" fillId="0" borderId="22" xfId="0" applyBorder="1"/>
    <xf numFmtId="0" fontId="0" fillId="11" borderId="37" xfId="0" applyFill="1" applyBorder="1"/>
    <xf numFmtId="0" fontId="5" fillId="6" borderId="45" xfId="0" applyFont="1" applyFill="1" applyBorder="1"/>
    <xf numFmtId="164" fontId="5" fillId="0" borderId="46" xfId="0" applyNumberFormat="1" applyFont="1" applyBorder="1"/>
    <xf numFmtId="0" fontId="5" fillId="6" borderId="47" xfId="0" applyFont="1" applyFill="1" applyBorder="1"/>
    <xf numFmtId="164" fontId="5" fillId="0" borderId="48" xfId="0" applyNumberFormat="1" applyFont="1" applyBorder="1"/>
    <xf numFmtId="0" fontId="5" fillId="6" borderId="49" xfId="0" applyFont="1" applyFill="1" applyBorder="1"/>
    <xf numFmtId="164" fontId="5" fillId="0" borderId="50" xfId="0" applyNumberFormat="1" applyFont="1" applyBorder="1"/>
    <xf numFmtId="0" fontId="0" fillId="5" borderId="0" xfId="0" applyFill="1"/>
    <xf numFmtId="0" fontId="16" fillId="5" borderId="0" xfId="0" applyFont="1" applyFill="1" applyAlignment="1">
      <alignment wrapText="1"/>
    </xf>
    <xf numFmtId="0" fontId="0" fillId="5" borderId="0" xfId="0" applyFill="1" applyAlignment="1">
      <alignment horizontal="left" vertical="center"/>
    </xf>
    <xf numFmtId="0" fontId="0" fillId="5" borderId="0" xfId="0" applyFill="1" applyAlignment="1">
      <alignment horizontal="left"/>
    </xf>
    <xf numFmtId="164" fontId="3" fillId="0" borderId="12" xfId="0" applyNumberFormat="1" applyFont="1" applyBorder="1"/>
    <xf numFmtId="0" fontId="0" fillId="5" borderId="0" xfId="0" applyFill="1" applyAlignment="1">
      <alignment horizontal="center" vertical="center"/>
    </xf>
    <xf numFmtId="0" fontId="2" fillId="10" borderId="11" xfId="0" applyFont="1" applyFill="1" applyBorder="1" applyAlignment="1">
      <alignment horizontal="center" vertical="center" wrapText="1"/>
    </xf>
    <xf numFmtId="0" fontId="6" fillId="11" borderId="9" xfId="0" applyFont="1" applyFill="1" applyBorder="1" applyAlignment="1">
      <alignment horizontal="center" vertical="center" wrapText="1"/>
    </xf>
    <xf numFmtId="165" fontId="0" fillId="11" borderId="53" xfId="0" quotePrefix="1" applyNumberFormat="1" applyFill="1" applyBorder="1"/>
    <xf numFmtId="165" fontId="3" fillId="11" borderId="15" xfId="0" applyNumberFormat="1" applyFont="1" applyFill="1" applyBorder="1"/>
    <xf numFmtId="0" fontId="17" fillId="5" borderId="52" xfId="0" applyFont="1" applyFill="1" applyBorder="1"/>
    <xf numFmtId="0" fontId="0" fillId="5" borderId="15" xfId="0" applyFill="1" applyBorder="1"/>
    <xf numFmtId="0" fontId="0" fillId="5" borderId="16" xfId="0" applyFill="1" applyBorder="1"/>
    <xf numFmtId="0" fontId="22" fillId="5" borderId="31" xfId="0" applyFont="1" applyFill="1" applyBorder="1"/>
    <xf numFmtId="0" fontId="22" fillId="5" borderId="18" xfId="0" applyFont="1" applyFill="1" applyBorder="1"/>
    <xf numFmtId="0" fontId="22" fillId="5" borderId="29" xfId="0" applyFont="1" applyFill="1" applyBorder="1"/>
    <xf numFmtId="0" fontId="0" fillId="12" borderId="10" xfId="0" applyFill="1" applyBorder="1"/>
    <xf numFmtId="0" fontId="0" fillId="12" borderId="0" xfId="0" applyFill="1"/>
    <xf numFmtId="2" fontId="0" fillId="13" borderId="38" xfId="0" applyNumberFormat="1" applyFill="1" applyBorder="1"/>
    <xf numFmtId="0" fontId="0" fillId="0" borderId="19" xfId="0" applyBorder="1" applyProtection="1">
      <protection locked="0"/>
    </xf>
    <xf numFmtId="0" fontId="0" fillId="12" borderId="15" xfId="0" applyFill="1" applyBorder="1"/>
    <xf numFmtId="0" fontId="0" fillId="12" borderId="34" xfId="0" applyFill="1" applyBorder="1"/>
    <xf numFmtId="0" fontId="0" fillId="12" borderId="18" xfId="0" applyFill="1" applyBorder="1"/>
    <xf numFmtId="0" fontId="6" fillId="11" borderId="12" xfId="0" applyFont="1" applyFill="1" applyBorder="1" applyAlignment="1">
      <alignment horizontal="center" vertical="center" wrapText="1"/>
    </xf>
    <xf numFmtId="0" fontId="0" fillId="11" borderId="18" xfId="0" applyFill="1" applyBorder="1" applyAlignment="1">
      <alignment horizontal="left"/>
    </xf>
    <xf numFmtId="0" fontId="0" fillId="11" borderId="36" xfId="0" applyFill="1" applyBorder="1"/>
    <xf numFmtId="165" fontId="0" fillId="11" borderId="18" xfId="0" quotePrefix="1" applyNumberFormat="1" applyFill="1" applyBorder="1"/>
    <xf numFmtId="165" fontId="3" fillId="11" borderId="12" xfId="0" applyNumberFormat="1" applyFont="1" applyFill="1" applyBorder="1"/>
    <xf numFmtId="165" fontId="0" fillId="11" borderId="54" xfId="0" quotePrefix="1" applyNumberFormat="1" applyFill="1" applyBorder="1"/>
    <xf numFmtId="165" fontId="3" fillId="11" borderId="18" xfId="0" applyNumberFormat="1" applyFont="1" applyFill="1" applyBorder="1"/>
    <xf numFmtId="0" fontId="0" fillId="7" borderId="36" xfId="0" applyFill="1" applyBorder="1" applyAlignment="1">
      <alignment horizontal="right"/>
    </xf>
    <xf numFmtId="0" fontId="0" fillId="0" borderId="18" xfId="0" applyBorder="1" applyAlignment="1" applyProtection="1">
      <alignment horizontal="left"/>
      <protection locked="0"/>
    </xf>
    <xf numFmtId="164" fontId="0" fillId="12" borderId="54" xfId="0" applyNumberFormat="1" applyFill="1" applyBorder="1"/>
    <xf numFmtId="165" fontId="0" fillId="11" borderId="9" xfId="0" quotePrefix="1" applyNumberFormat="1" applyFill="1" applyBorder="1"/>
    <xf numFmtId="165" fontId="0" fillId="11" borderId="12" xfId="0" quotePrefix="1" applyNumberFormat="1" applyFill="1" applyBorder="1"/>
    <xf numFmtId="165" fontId="0" fillId="11" borderId="5" xfId="0" quotePrefix="1" applyNumberFormat="1" applyFill="1" applyBorder="1"/>
    <xf numFmtId="0" fontId="0" fillId="12" borderId="38" xfId="0" applyFill="1" applyBorder="1"/>
    <xf numFmtId="164" fontId="0" fillId="12" borderId="38" xfId="0" applyNumberFormat="1" applyFill="1" applyBorder="1"/>
    <xf numFmtId="165" fontId="3" fillId="11" borderId="29" xfId="0" applyNumberFormat="1" applyFont="1" applyFill="1" applyBorder="1"/>
    <xf numFmtId="0" fontId="0" fillId="11" borderId="36" xfId="0" applyFill="1" applyBorder="1" applyAlignment="1">
      <alignment horizontal="left"/>
    </xf>
    <xf numFmtId="165" fontId="3" fillId="11" borderId="41" xfId="0" applyNumberFormat="1" applyFont="1" applyFill="1" applyBorder="1"/>
    <xf numFmtId="165" fontId="0" fillId="11" borderId="29" xfId="0" quotePrefix="1" applyNumberFormat="1" applyFill="1" applyBorder="1"/>
    <xf numFmtId="0" fontId="0" fillId="11" borderId="18" xfId="0" applyFill="1" applyBorder="1"/>
    <xf numFmtId="0" fontId="0" fillId="11" borderId="5" xfId="0" applyFill="1" applyBorder="1"/>
    <xf numFmtId="0" fontId="0" fillId="11" borderId="13" xfId="0" applyFill="1" applyBorder="1"/>
    <xf numFmtId="0" fontId="0" fillId="11" borderId="56" xfId="0" applyFill="1" applyBorder="1"/>
    <xf numFmtId="0" fontId="0" fillId="11" borderId="14" xfId="0" applyFill="1" applyBorder="1"/>
    <xf numFmtId="0" fontId="4" fillId="0" borderId="52"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3" fillId="0" borderId="8"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2" fillId="9" borderId="20" xfId="0" applyFont="1" applyFill="1" applyBorder="1" applyAlignment="1">
      <alignment horizontal="center" vertical="center" wrapText="1"/>
    </xf>
    <xf numFmtId="0" fontId="2" fillId="9" borderId="43" xfId="0" applyFont="1" applyFill="1" applyBorder="1" applyAlignment="1">
      <alignment horizontal="center" vertical="center" wrapText="1"/>
    </xf>
    <xf numFmtId="0" fontId="20" fillId="0" borderId="51" xfId="0" applyFont="1" applyBorder="1" applyAlignment="1">
      <alignment horizontal="left" vertical="top" wrapText="1"/>
    </xf>
    <xf numFmtId="0" fontId="20" fillId="0" borderId="0" xfId="0" applyFont="1" applyAlignment="1">
      <alignment horizontal="left" vertical="top" wrapText="1"/>
    </xf>
    <xf numFmtId="0" fontId="20" fillId="0" borderId="17" xfId="0" applyFont="1" applyBorder="1" applyAlignment="1">
      <alignment horizontal="left" vertical="top" wrapText="1"/>
    </xf>
    <xf numFmtId="0" fontId="20" fillId="0" borderId="31" xfId="0" applyFont="1" applyBorder="1" applyAlignment="1">
      <alignment horizontal="left" vertical="center" wrapText="1"/>
    </xf>
    <xf numFmtId="0" fontId="20" fillId="0" borderId="18" xfId="0" applyFont="1" applyBorder="1" applyAlignment="1">
      <alignment horizontal="left" vertical="center" wrapText="1"/>
    </xf>
    <xf numFmtId="0" fontId="20" fillId="0" borderId="29" xfId="0" applyFont="1" applyBorder="1" applyAlignment="1">
      <alignment horizontal="left" vertical="center" wrapText="1"/>
    </xf>
    <xf numFmtId="0" fontId="2" fillId="9" borderId="10"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18" fillId="5" borderId="0" xfId="0" applyFont="1" applyFill="1" applyAlignment="1">
      <alignment horizontal="left" vertical="top" wrapText="1"/>
    </xf>
    <xf numFmtId="0" fontId="2" fillId="10" borderId="10" xfId="0" applyFont="1" applyFill="1" applyBorder="1" applyAlignment="1">
      <alignment horizontal="center" vertical="center" wrapText="1"/>
    </xf>
    <xf numFmtId="0" fontId="2" fillId="10" borderId="12" xfId="0" applyFont="1" applyFill="1" applyBorder="1" applyAlignment="1">
      <alignment horizontal="center" vertical="center" wrapText="1"/>
    </xf>
    <xf numFmtId="165" fontId="1" fillId="2" borderId="11" xfId="1" applyNumberFormat="1" applyBorder="1" applyAlignment="1">
      <alignment horizontal="center"/>
    </xf>
    <xf numFmtId="165" fontId="1" fillId="2" borderId="12" xfId="1" applyNumberFormat="1" applyBorder="1" applyAlignment="1">
      <alignment horizontal="center"/>
    </xf>
    <xf numFmtId="0" fontId="2" fillId="10" borderId="11" xfId="0" applyFont="1" applyFill="1" applyBorder="1" applyAlignment="1">
      <alignment horizontal="center" vertical="center" wrapText="1"/>
    </xf>
    <xf numFmtId="0" fontId="2" fillId="9" borderId="39" xfId="0" applyFont="1" applyFill="1" applyBorder="1" applyAlignment="1">
      <alignment horizontal="center" vertical="center" wrapText="1"/>
    </xf>
    <xf numFmtId="0" fontId="2" fillId="9" borderId="42" xfId="0" applyFont="1" applyFill="1" applyBorder="1" applyAlignment="1">
      <alignment horizontal="center" vertical="center" wrapText="1"/>
    </xf>
    <xf numFmtId="0" fontId="2" fillId="9" borderId="40" xfId="0" applyFont="1" applyFill="1" applyBorder="1" applyAlignment="1">
      <alignment horizontal="center" vertical="center" wrapText="1"/>
    </xf>
    <xf numFmtId="0" fontId="2" fillId="9" borderId="44" xfId="0" applyFont="1" applyFill="1" applyBorder="1" applyAlignment="1">
      <alignment horizontal="center" vertical="center" wrapText="1"/>
    </xf>
    <xf numFmtId="0" fontId="2" fillId="9" borderId="33" xfId="0" applyFont="1" applyFill="1" applyBorder="1" applyAlignment="1">
      <alignment horizontal="center" vertical="center" wrapText="1"/>
    </xf>
    <xf numFmtId="0" fontId="2" fillId="9" borderId="21" xfId="0" applyFont="1" applyFill="1" applyBorder="1" applyAlignment="1">
      <alignment horizontal="center" vertical="center" wrapText="1"/>
    </xf>
    <xf numFmtId="165" fontId="1" fillId="2" borderId="10" xfId="1" applyNumberFormat="1" applyBorder="1" applyAlignment="1">
      <alignment horizontal="center"/>
    </xf>
    <xf numFmtId="0" fontId="4" fillId="0" borderId="8" xfId="0" applyFont="1" applyBorder="1" applyAlignment="1">
      <alignment horizontal="center" vertical="center"/>
    </xf>
    <xf numFmtId="0" fontId="21" fillId="5" borderId="8" xfId="0" applyFont="1" applyFill="1" applyBorder="1" applyAlignment="1">
      <alignment horizontal="left" vertical="top" wrapText="1"/>
    </xf>
    <xf numFmtId="0" fontId="22" fillId="5" borderId="34" xfId="0" applyFont="1" applyFill="1" applyBorder="1" applyAlignment="1">
      <alignment horizontal="left" vertical="top" wrapText="1"/>
    </xf>
    <xf numFmtId="0" fontId="22" fillId="5" borderId="35" xfId="0" applyFont="1" applyFill="1" applyBorder="1" applyAlignment="1">
      <alignment horizontal="left" vertical="top" wrapText="1"/>
    </xf>
    <xf numFmtId="0" fontId="22" fillId="5" borderId="51" xfId="0" applyFont="1" applyFill="1" applyBorder="1" applyAlignment="1">
      <alignment horizontal="left"/>
    </xf>
    <xf numFmtId="0" fontId="22" fillId="5" borderId="0" xfId="0" applyFont="1" applyFill="1" applyAlignment="1">
      <alignment horizontal="left"/>
    </xf>
    <xf numFmtId="0" fontId="22" fillId="5" borderId="17" xfId="0" applyFont="1" applyFill="1" applyBorder="1" applyAlignment="1">
      <alignment horizontal="left"/>
    </xf>
    <xf numFmtId="0" fontId="3" fillId="0" borderId="0" xfId="0" applyFont="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center" wrapText="1"/>
    </xf>
    <xf numFmtId="0" fontId="3" fillId="0" borderId="29" xfId="0" applyFont="1" applyBorder="1" applyAlignment="1">
      <alignment horizontal="left" vertical="center" wrapText="1"/>
    </xf>
    <xf numFmtId="165" fontId="1" fillId="2" borderId="10" xfId="1" applyNumberFormat="1" applyBorder="1" applyAlignment="1">
      <alignment horizontal="center" vertical="center"/>
    </xf>
    <xf numFmtId="165" fontId="1" fillId="2" borderId="11" xfId="1" applyNumberFormat="1" applyBorder="1" applyAlignment="1">
      <alignment horizontal="center" vertical="center"/>
    </xf>
    <xf numFmtId="165" fontId="1" fillId="2" borderId="9" xfId="1" applyNumberFormat="1" applyBorder="1" applyAlignment="1">
      <alignment vertical="center"/>
    </xf>
    <xf numFmtId="165" fontId="1" fillId="2" borderId="12" xfId="1" applyNumberFormat="1" applyBorder="1" applyAlignment="1">
      <alignment horizontal="center" vertical="center"/>
    </xf>
    <xf numFmtId="165" fontId="1" fillId="2" borderId="12" xfId="1" applyNumberFormat="1" applyBorder="1" applyAlignment="1">
      <alignment vertical="center"/>
    </xf>
    <xf numFmtId="165" fontId="1" fillId="2" borderId="11" xfId="1" applyNumberFormat="1" applyBorder="1" applyAlignment="1">
      <alignment horizontal="center" vertical="center"/>
    </xf>
    <xf numFmtId="165" fontId="1" fillId="2" borderId="9" xfId="1" applyNumberFormat="1" applyBorder="1" applyAlignment="1">
      <alignment horizontal="center" vertical="center"/>
    </xf>
    <xf numFmtId="165" fontId="1" fillId="2" borderId="12" xfId="1" applyNumberFormat="1" applyBorder="1" applyAlignment="1">
      <alignment horizontal="center" vertical="center"/>
    </xf>
    <xf numFmtId="165" fontId="1" fillId="2" borderId="55" xfId="1" applyNumberFormat="1" applyBorder="1" applyAlignment="1">
      <alignment vertical="center"/>
    </xf>
  </cellXfs>
  <cellStyles count="7">
    <cellStyle name="Check Cell" xfId="2" builtinId="23"/>
    <cellStyle name="Comma 2" xfId="6" xr:uid="{8E3F0B93-D721-4CB3-AD7D-3A40769A8C2B}"/>
    <cellStyle name="Good" xfId="1" builtinId="26"/>
    <cellStyle name="Normal" xfId="0" builtinId="0"/>
    <cellStyle name="Normal 2" xfId="3" xr:uid="{5BA71E40-F39A-4CD7-A606-B6427A92AEC2}"/>
    <cellStyle name="Normal 2 2" xfId="4" xr:uid="{D9618FB9-1F10-4109-B510-2FFE71F1AE5A}"/>
    <cellStyle name="Percent 2" xfId="5" xr:uid="{34123904-7997-45EA-9ACA-344DD972A01E}"/>
  </cellStyles>
  <dxfs count="50">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color theme="1" tint="0.499984740745262"/>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582705</xdr:colOff>
      <xdr:row>0</xdr:row>
      <xdr:rowOff>0</xdr:rowOff>
    </xdr:from>
    <xdr:to>
      <xdr:col>1</xdr:col>
      <xdr:colOff>1591234</xdr:colOff>
      <xdr:row>3</xdr:row>
      <xdr:rowOff>1501</xdr:rowOff>
    </xdr:to>
    <xdr:pic>
      <xdr:nvPicPr>
        <xdr:cNvPr id="2" name="Picture 1">
          <a:extLst>
            <a:ext uri="{FF2B5EF4-FFF2-40B4-BE49-F238E27FC236}">
              <a16:creationId xmlns:a16="http://schemas.microsoft.com/office/drawing/2014/main" id="{3B94D9D9-ADD4-440E-B95D-A27FAAA973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2705" y="0"/>
          <a:ext cx="1618129" cy="639676"/>
        </a:xfrm>
        <a:prstGeom prst="rect">
          <a:avLst/>
        </a:prstGeom>
      </xdr:spPr>
    </xdr:pic>
    <xdr:clientData/>
  </xdr:twoCellAnchor>
  <xdr:twoCellAnchor editAs="oneCell">
    <xdr:from>
      <xdr:col>9</xdr:col>
      <xdr:colOff>1822076</xdr:colOff>
      <xdr:row>0</xdr:row>
      <xdr:rowOff>0</xdr:rowOff>
    </xdr:from>
    <xdr:to>
      <xdr:col>9</xdr:col>
      <xdr:colOff>3435723</xdr:colOff>
      <xdr:row>3</xdr:row>
      <xdr:rowOff>1501</xdr:rowOff>
    </xdr:to>
    <xdr:pic>
      <xdr:nvPicPr>
        <xdr:cNvPr id="3" name="Picture 2">
          <a:extLst>
            <a:ext uri="{FF2B5EF4-FFF2-40B4-BE49-F238E27FC236}">
              <a16:creationId xmlns:a16="http://schemas.microsoft.com/office/drawing/2014/main" id="{03E9C08C-9C42-484C-BA9C-666A8D53A8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28851" y="0"/>
          <a:ext cx="1613647" cy="639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dm-pr-fp-01\gsausers$\magazma\Documents\Cost%20Engineering\CS%20Template\MASTER%20template%20for%20all%20COST%20SHEETS%20Ax%20V3.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Sheets Values"/>
      <sheetName val="General Instructions"/>
      <sheetName val="Comments"/>
      <sheetName val="Instructions PCS-A1"/>
      <sheetName val="A1"/>
      <sheetName val="Instructions PCS-A2"/>
      <sheetName val="A2"/>
      <sheetName val="A2 Exhibit A"/>
      <sheetName val="A2 Exhibit B"/>
      <sheetName val="Instructions PCS-A4"/>
      <sheetName val="A4"/>
      <sheetName val="Instructions PCS-A6"/>
      <sheetName val="A6"/>
      <sheetName val="Instructions PCS-A8"/>
      <sheetName val="A8"/>
      <sheetName val="Instructions PCS-A10 "/>
      <sheetName val="A10"/>
      <sheetName val="Instructions PCS-A15"/>
      <sheetName val="A15"/>
      <sheetName val="Instructions PCS-A15.1 "/>
      <sheetName val="A15.1"/>
      <sheetName val="Instructions PCS-FUP"/>
      <sheetName val="PCS FUP "/>
      <sheetName val="PCS FUP  p2"/>
      <sheetName val="FUP Exhibit A p2"/>
      <sheetName val="PCS FUP  p3"/>
      <sheetName val="FUP Exhibit A p3"/>
      <sheetName val="PCS FUP  p4"/>
      <sheetName val="FUP Exhibit A p4"/>
      <sheetName val="PCS FUP  p5"/>
      <sheetName val="FUP Exhibit A p5"/>
      <sheetName val="Instructions FUP WBS"/>
      <sheetName val="FUP WBS"/>
      <sheetName val="FupDataValidation"/>
      <sheetName val="PCS FUP  p6"/>
      <sheetName val="PCS FUP  p7"/>
      <sheetName val="PCS FUP  p8"/>
      <sheetName val="PCS FUP  Unprotected"/>
      <sheetName val="FUP Exhibit A"/>
      <sheetName val="FWC prices"/>
      <sheetName val="Instructions WBS for FUP"/>
      <sheetName val="FUP WPs"/>
      <sheetName val="SC1 Baseline"/>
      <sheetName val="SC1 Options"/>
      <sheetName val="SE Baseline"/>
      <sheetName val="Evaluation pri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4D2B6-9A2F-42CC-8B18-F41B91EB3B30}">
  <sheetPr>
    <tabColor theme="7" tint="0.79998168889431442"/>
    <pageSetUpPr fitToPage="1"/>
  </sheetPr>
  <dimension ref="C1:J39"/>
  <sheetViews>
    <sheetView showGridLines="0" topLeftCell="A8" zoomScale="85" zoomScaleNormal="85" workbookViewId="0">
      <selection activeCell="E5" sqref="E5"/>
    </sheetView>
  </sheetViews>
  <sheetFormatPr defaultColWidth="9.140625" defaultRowHeight="12.75" x14ac:dyDescent="0.2"/>
  <cols>
    <col min="1" max="1" width="9.140625" style="12"/>
    <col min="2" max="2" width="32.5703125" style="12" customWidth="1"/>
    <col min="3" max="3" width="28.28515625" style="12" customWidth="1"/>
    <col min="4" max="4" width="34.5703125" style="12" customWidth="1"/>
    <col min="5" max="5" width="39.5703125" style="12" customWidth="1"/>
    <col min="6" max="6" width="54.28515625" style="12" customWidth="1"/>
    <col min="7" max="7" width="25.7109375" style="12" customWidth="1"/>
    <col min="8" max="8" width="17.5703125" style="12" customWidth="1"/>
    <col min="9" max="9" width="45" style="12" customWidth="1"/>
    <col min="10" max="10" width="52.28515625" style="12" customWidth="1"/>
    <col min="11" max="16384" width="9.140625" style="12"/>
  </cols>
  <sheetData>
    <row r="1" spans="3:10" ht="18.75" customHeight="1" x14ac:dyDescent="0.2">
      <c r="G1" s="13"/>
      <c r="H1" s="13"/>
    </row>
    <row r="2" spans="3:10" ht="15.75" x14ac:dyDescent="0.2">
      <c r="G2" s="13"/>
      <c r="H2" s="13"/>
    </row>
    <row r="3" spans="3:10" ht="15.75" x14ac:dyDescent="0.2">
      <c r="G3" s="13"/>
      <c r="H3" s="13"/>
    </row>
    <row r="4" spans="3:10" s="16" customFormat="1" ht="24" customHeight="1" thickBot="1" x14ac:dyDescent="0.25">
      <c r="C4" s="14" t="s">
        <v>0</v>
      </c>
      <c r="D4" s="15"/>
      <c r="E4" s="15"/>
      <c r="F4" s="12"/>
      <c r="G4" s="12"/>
    </row>
    <row r="5" spans="3:10" s="19" customFormat="1" ht="33" customHeight="1" x14ac:dyDescent="0.2">
      <c r="C5" s="17" t="s">
        <v>1</v>
      </c>
      <c r="D5" s="18"/>
      <c r="E5" s="11" t="s">
        <v>2</v>
      </c>
      <c r="F5" s="32" t="s">
        <v>3</v>
      </c>
      <c r="G5" s="12"/>
    </row>
    <row r="6" spans="3:10" s="19" customFormat="1" ht="37.5" customHeight="1" x14ac:dyDescent="0.2">
      <c r="C6" s="20" t="s">
        <v>4</v>
      </c>
      <c r="D6" s="21"/>
      <c r="E6" s="5" t="s">
        <v>5</v>
      </c>
      <c r="F6" s="33" t="s">
        <v>6</v>
      </c>
      <c r="G6" s="12"/>
    </row>
    <row r="7" spans="3:10" s="19" customFormat="1" ht="52.5" customHeight="1" thickBot="1" x14ac:dyDescent="0.3">
      <c r="C7" s="22" t="s">
        <v>7</v>
      </c>
      <c r="D7" s="23"/>
      <c r="E7" s="6" t="s">
        <v>8</v>
      </c>
      <c r="F7" s="34" t="s">
        <v>9</v>
      </c>
      <c r="G7" s="13"/>
    </row>
    <row r="8" spans="3:10" s="19" customFormat="1" ht="74.25" customHeight="1" x14ac:dyDescent="0.2">
      <c r="C8" s="24" t="s">
        <v>10</v>
      </c>
      <c r="D8" s="25"/>
      <c r="E8" s="7"/>
      <c r="F8" s="35" t="s">
        <v>11</v>
      </c>
      <c r="G8" s="8"/>
    </row>
    <row r="9" spans="3:10" s="19" customFormat="1" ht="31.5" customHeight="1" x14ac:dyDescent="0.25">
      <c r="C9" s="9" t="s">
        <v>12</v>
      </c>
      <c r="D9" s="26"/>
      <c r="E9" s="10"/>
      <c r="F9" s="35" t="s">
        <v>13</v>
      </c>
    </row>
    <row r="10" spans="3:10" s="19" customFormat="1" ht="49.5" customHeight="1" x14ac:dyDescent="0.25">
      <c r="C10" s="9" t="s">
        <v>14</v>
      </c>
      <c r="D10" s="26" t="s">
        <v>15</v>
      </c>
      <c r="E10" s="10">
        <v>2026</v>
      </c>
      <c r="F10" s="35" t="s">
        <v>16</v>
      </c>
    </row>
    <row r="11" spans="3:10" s="19" customFormat="1" ht="69" customHeight="1" x14ac:dyDescent="0.25">
      <c r="C11" s="9" t="s">
        <v>17</v>
      </c>
      <c r="D11" s="27"/>
      <c r="E11" s="5"/>
      <c r="F11" s="35" t="s">
        <v>18</v>
      </c>
    </row>
    <row r="12" spans="3:10" s="19" customFormat="1" ht="115.5" customHeight="1" x14ac:dyDescent="0.25">
      <c r="C12" s="9" t="s">
        <v>19</v>
      </c>
      <c r="D12" s="27"/>
      <c r="E12" s="5"/>
      <c r="F12" s="35" t="s">
        <v>20</v>
      </c>
    </row>
    <row r="13" spans="3:10" s="19" customFormat="1" ht="63" customHeight="1" x14ac:dyDescent="0.25">
      <c r="C13" s="9" t="s">
        <v>21</v>
      </c>
      <c r="D13" s="27"/>
      <c r="E13" s="5"/>
      <c r="F13" s="35" t="s">
        <v>22</v>
      </c>
    </row>
    <row r="14" spans="3:10" s="19" customFormat="1" ht="36.75" customHeight="1" thickBot="1" x14ac:dyDescent="0.3">
      <c r="C14" s="9" t="s">
        <v>23</v>
      </c>
      <c r="D14" s="27"/>
      <c r="E14" s="6"/>
      <c r="F14" s="35" t="s">
        <v>24</v>
      </c>
    </row>
    <row r="15" spans="3:10" ht="33.75" customHeight="1" x14ac:dyDescent="0.2">
      <c r="G15" s="19"/>
      <c r="H15" s="19"/>
      <c r="I15" s="19"/>
      <c r="J15" s="19"/>
    </row>
    <row r="16" spans="3:10" ht="56.25" customHeight="1" x14ac:dyDescent="0.2">
      <c r="G16" s="8"/>
      <c r="H16" s="8"/>
      <c r="I16" s="8"/>
      <c r="J16" s="8"/>
    </row>
    <row r="17" spans="7:10" ht="25.5" customHeight="1" x14ac:dyDescent="0.2">
      <c r="G17" s="19"/>
      <c r="H17" s="19"/>
      <c r="I17" s="19"/>
      <c r="J17" s="19"/>
    </row>
    <row r="18" spans="7:10" ht="18" customHeight="1" x14ac:dyDescent="0.2">
      <c r="G18" s="19"/>
      <c r="H18" s="19"/>
      <c r="I18" s="19"/>
      <c r="J18" s="19"/>
    </row>
    <row r="19" spans="7:10" x14ac:dyDescent="0.2">
      <c r="G19" s="19"/>
      <c r="H19" s="19"/>
      <c r="I19" s="19"/>
      <c r="J19" s="19"/>
    </row>
    <row r="20" spans="7:10" x14ac:dyDescent="0.2">
      <c r="G20" s="19"/>
      <c r="H20" s="19"/>
      <c r="I20" s="19"/>
      <c r="J20" s="19"/>
    </row>
    <row r="21" spans="7:10" x14ac:dyDescent="0.2">
      <c r="G21" s="19"/>
      <c r="H21" s="19"/>
      <c r="I21" s="19"/>
      <c r="J21" s="19"/>
    </row>
    <row r="22" spans="7:10" x14ac:dyDescent="0.2">
      <c r="G22" s="19"/>
      <c r="H22" s="19"/>
      <c r="I22" s="19"/>
      <c r="J22" s="19"/>
    </row>
    <row r="39" ht="293.25" customHeight="1" x14ac:dyDescent="0.2"/>
  </sheetData>
  <sheetProtection algorithmName="SHA-512" hashValue="4eeNhbSPHuHlH1UzQUOV2ks+HLUTCZggOwusgThNiqv/hfRnrim+sT+l831t2xF7H6gPZCW1cxbHO7jO4DhKoQ==" saltValue="qD/lTVUitEumA7QzPyrd+A==" spinCount="100000" sheet="1" objects="1" scenarios="1"/>
  <printOptions horizontalCentered="1"/>
  <pageMargins left="0.7" right="0.7" top="0.75" bottom="0.75" header="0.3" footer="0.3"/>
  <pageSetup paperSize="9" scale="73" fitToHeight="0" orientation="portrait" r:id="rId1"/>
  <headerFooter>
    <oddHeader xml:space="preserve">&amp;R&amp;A   Issue 2.0 </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0098B-B9F4-4D25-AE5B-AE93FA18B0F4}">
  <dimension ref="B4:M19"/>
  <sheetViews>
    <sheetView zoomScale="72" workbookViewId="0">
      <selection activeCell="B17" sqref="B17:M17"/>
    </sheetView>
  </sheetViews>
  <sheetFormatPr defaultColWidth="9.140625" defaultRowHeight="15" x14ac:dyDescent="0.25"/>
  <cols>
    <col min="1" max="1" width="9.140625" style="88"/>
    <col min="2" max="2" width="54.28515625" style="88" customWidth="1"/>
    <col min="3" max="3" width="27.7109375" style="88" bestFit="1" customWidth="1"/>
    <col min="4" max="5" width="11" style="88" bestFit="1" customWidth="1"/>
    <col min="6" max="6" width="9.42578125" style="88" bestFit="1" customWidth="1"/>
    <col min="7" max="9" width="11" style="88" bestFit="1" customWidth="1"/>
    <col min="10" max="16384" width="9.140625" style="88"/>
  </cols>
  <sheetData>
    <row r="4" spans="2:13" ht="15.75" thickBot="1" x14ac:dyDescent="0.3"/>
    <row r="5" spans="2:13" ht="19.5" thickBot="1" x14ac:dyDescent="0.3">
      <c r="B5" s="164" t="s">
        <v>25</v>
      </c>
      <c r="C5" s="137"/>
    </row>
    <row r="6" spans="2:13" ht="36" customHeight="1" x14ac:dyDescent="0.25">
      <c r="B6" s="1" t="s">
        <v>26</v>
      </c>
      <c r="C6" s="37" t="s">
        <v>27</v>
      </c>
    </row>
    <row r="7" spans="2:13" ht="15.75" thickBot="1" x14ac:dyDescent="0.3">
      <c r="B7" s="2" t="s">
        <v>28</v>
      </c>
      <c r="C7" s="38"/>
    </row>
    <row r="15" spans="2:13" ht="15.75" thickBot="1" x14ac:dyDescent="0.3"/>
    <row r="16" spans="2:13" ht="15.75" thickBot="1" x14ac:dyDescent="0.3">
      <c r="B16" s="98" t="s">
        <v>29</v>
      </c>
      <c r="C16" s="99"/>
      <c r="D16" s="99"/>
      <c r="E16" s="99"/>
      <c r="F16" s="99"/>
      <c r="G16" s="99"/>
      <c r="H16" s="99"/>
      <c r="I16" s="99"/>
      <c r="J16" s="99"/>
      <c r="K16" s="99"/>
      <c r="L16" s="99"/>
      <c r="M16" s="100"/>
    </row>
    <row r="17" spans="2:13" ht="195.75" customHeight="1" x14ac:dyDescent="0.25">
      <c r="B17" s="165" t="s">
        <v>30</v>
      </c>
      <c r="C17" s="166"/>
      <c r="D17" s="166"/>
      <c r="E17" s="166"/>
      <c r="F17" s="166"/>
      <c r="G17" s="166"/>
      <c r="H17" s="166"/>
      <c r="I17" s="166"/>
      <c r="J17" s="166"/>
      <c r="K17" s="166"/>
      <c r="L17" s="166"/>
      <c r="M17" s="167"/>
    </row>
    <row r="18" spans="2:13" ht="15.75" x14ac:dyDescent="0.25">
      <c r="B18" s="168" t="s">
        <v>31</v>
      </c>
      <c r="C18" s="169"/>
      <c r="D18" s="169"/>
      <c r="E18" s="169"/>
      <c r="F18" s="169"/>
      <c r="G18" s="169"/>
      <c r="H18" s="169"/>
      <c r="I18" s="169"/>
      <c r="J18" s="169"/>
      <c r="K18" s="169"/>
      <c r="L18" s="169"/>
      <c r="M18" s="170"/>
    </row>
    <row r="19" spans="2:13" ht="16.5" thickBot="1" x14ac:dyDescent="0.3">
      <c r="B19" s="101" t="s">
        <v>32</v>
      </c>
      <c r="C19" s="102"/>
      <c r="D19" s="102"/>
      <c r="E19" s="102"/>
      <c r="F19" s="102"/>
      <c r="G19" s="102"/>
      <c r="H19" s="102"/>
      <c r="I19" s="102"/>
      <c r="J19" s="102"/>
      <c r="K19" s="102"/>
      <c r="L19" s="102"/>
      <c r="M19" s="103"/>
    </row>
  </sheetData>
  <sheetProtection algorithmName="SHA-512" hashValue="b9ltkhbrAb9/PrkhPndvML1T/lz5inHErXoOKKcLZLBnXEQInv3Bv6iaeu2yFDJV5JV0uAmwOK/yOM2SVi0eRQ==" saltValue="zaN4RVp6hGN6gUuKx5aU8Q==" spinCount="100000" sheet="1" objects="1" scenarios="1"/>
  <mergeCells count="3">
    <mergeCell ref="B5:C5"/>
    <mergeCell ref="B17:M17"/>
    <mergeCell ref="B18:M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75493-29C5-4C8A-A04E-8D1609392418}">
  <dimension ref="B1:O105"/>
  <sheetViews>
    <sheetView topLeftCell="A12" zoomScale="90" zoomScaleNormal="90" workbookViewId="0">
      <selection activeCell="K22" sqref="K22:K34"/>
    </sheetView>
  </sheetViews>
  <sheetFormatPr defaultColWidth="8.85546875" defaultRowHeight="15" x14ac:dyDescent="0.25"/>
  <cols>
    <col min="1" max="1" width="8.85546875" style="88"/>
    <col min="2" max="2" width="25" style="93" customWidth="1"/>
    <col min="3" max="4" width="28.85546875" style="91" customWidth="1"/>
    <col min="5" max="5" width="13.140625" style="91" customWidth="1"/>
    <col min="6" max="6" width="14.5703125" style="91" customWidth="1"/>
    <col min="7" max="7" width="14.42578125" style="88" customWidth="1"/>
    <col min="8" max="8" width="13" style="88" customWidth="1"/>
    <col min="9" max="9" width="17.7109375" style="88" customWidth="1"/>
    <col min="10" max="10" width="13.28515625" style="88" customWidth="1"/>
    <col min="11" max="11" width="17.5703125" style="88" customWidth="1"/>
    <col min="12" max="12" width="19.7109375" style="88" customWidth="1"/>
    <col min="13" max="14" width="8.85546875" style="88"/>
    <col min="15" max="15" width="20.5703125" style="88" bestFit="1" customWidth="1"/>
    <col min="16" max="16384" width="8.85546875" style="88"/>
  </cols>
  <sheetData>
    <row r="1" spans="2:15" ht="19.5" thickBot="1" x14ac:dyDescent="0.3">
      <c r="B1" s="135" t="s">
        <v>33</v>
      </c>
      <c r="C1" s="136"/>
      <c r="D1" s="136"/>
      <c r="E1" s="136"/>
      <c r="F1" s="136"/>
      <c r="G1" s="136"/>
      <c r="H1" s="136"/>
      <c r="I1" s="136"/>
      <c r="J1" s="137"/>
    </row>
    <row r="2" spans="2:15" ht="38.25" customHeight="1" x14ac:dyDescent="0.25">
      <c r="B2" s="138" t="s">
        <v>34</v>
      </c>
      <c r="C2" s="139"/>
      <c r="D2" s="139"/>
      <c r="E2" s="139"/>
      <c r="F2" s="139"/>
      <c r="G2" s="139"/>
      <c r="H2" s="139"/>
      <c r="I2" s="139"/>
      <c r="J2" s="140"/>
    </row>
    <row r="3" spans="2:15" ht="213" customHeight="1" x14ac:dyDescent="0.25">
      <c r="B3" s="143" t="s">
        <v>35</v>
      </c>
      <c r="C3" s="144"/>
      <c r="D3" s="144"/>
      <c r="E3" s="144"/>
      <c r="F3" s="144"/>
      <c r="G3" s="144"/>
      <c r="H3" s="144"/>
      <c r="I3" s="144"/>
      <c r="J3" s="145"/>
    </row>
    <row r="4" spans="2:15" ht="61.5" customHeight="1" thickBot="1" x14ac:dyDescent="0.3">
      <c r="B4" s="146" t="s">
        <v>36</v>
      </c>
      <c r="C4" s="147"/>
      <c r="D4" s="147"/>
      <c r="E4" s="147"/>
      <c r="F4" s="147"/>
      <c r="G4" s="147"/>
      <c r="H4" s="147"/>
      <c r="I4" s="147"/>
      <c r="J4" s="148"/>
    </row>
    <row r="5" spans="2:15" ht="15.75" thickBot="1" x14ac:dyDescent="0.3">
      <c r="B5" s="90"/>
    </row>
    <row r="6" spans="2:15" ht="35.25" customHeight="1" x14ac:dyDescent="0.25">
      <c r="B6" s="151"/>
      <c r="C6" s="151"/>
      <c r="D6" s="151"/>
      <c r="E6" s="151"/>
      <c r="F6" s="151"/>
      <c r="G6" s="151"/>
      <c r="H6" s="151"/>
      <c r="I6" s="151"/>
      <c r="J6" s="151"/>
      <c r="O6" s="149" t="s">
        <v>37</v>
      </c>
    </row>
    <row r="7" spans="2:15" x14ac:dyDescent="0.25">
      <c r="B7" s="90"/>
      <c r="O7" s="150"/>
    </row>
    <row r="8" spans="2:15" ht="15.75" customHeight="1" thickBot="1" x14ac:dyDescent="0.3">
      <c r="B8" s="90"/>
      <c r="I8" s="62"/>
      <c r="J8" s="62"/>
      <c r="O8" s="92">
        <f>SUM(L11:L105)</f>
        <v>0</v>
      </c>
    </row>
    <row r="9" spans="2:15" ht="45.6" customHeight="1" x14ac:dyDescent="0.25">
      <c r="B9" s="141" t="s">
        <v>38</v>
      </c>
      <c r="C9" s="141" t="s">
        <v>39</v>
      </c>
      <c r="D9" s="141" t="s">
        <v>40</v>
      </c>
      <c r="E9" s="141" t="s">
        <v>41</v>
      </c>
      <c r="F9" s="141" t="s">
        <v>42</v>
      </c>
      <c r="G9" s="161" t="s">
        <v>43</v>
      </c>
      <c r="H9" s="162" t="s">
        <v>44</v>
      </c>
      <c r="I9" s="157" t="s">
        <v>45</v>
      </c>
      <c r="J9" s="159" t="s">
        <v>46</v>
      </c>
      <c r="K9" s="141" t="s">
        <v>47</v>
      </c>
      <c r="L9" s="141" t="s">
        <v>48</v>
      </c>
    </row>
    <row r="10" spans="2:15" ht="45.75" customHeight="1" thickBot="1" x14ac:dyDescent="0.3">
      <c r="B10" s="142"/>
      <c r="C10" s="142"/>
      <c r="D10" s="142"/>
      <c r="E10" s="142"/>
      <c r="F10" s="142"/>
      <c r="G10" s="158"/>
      <c r="H10" s="160"/>
      <c r="I10" s="158"/>
      <c r="J10" s="160"/>
      <c r="K10" s="142"/>
      <c r="L10" s="142"/>
    </row>
    <row r="11" spans="2:15" ht="15" customHeight="1" x14ac:dyDescent="0.25">
      <c r="B11" s="152" t="s">
        <v>49</v>
      </c>
      <c r="C11" s="42" t="s">
        <v>50</v>
      </c>
      <c r="D11" s="42" t="s">
        <v>27</v>
      </c>
      <c r="E11" s="42" t="s">
        <v>51</v>
      </c>
      <c r="F11" s="72">
        <v>65.599999999999994</v>
      </c>
      <c r="G11" s="43"/>
      <c r="H11" s="65">
        <f>'FWC Unit prices'!$C$7</f>
        <v>0</v>
      </c>
      <c r="I11" s="44">
        <f t="shared" ref="I11:I18" si="0">G11*H11</f>
        <v>0</v>
      </c>
      <c r="J11" s="104">
        <v>6</v>
      </c>
      <c r="K11" s="45">
        <f t="shared" ref="K11:K18" si="1">I11*J11</f>
        <v>0</v>
      </c>
      <c r="L11" s="175">
        <f>SUM(K11:K18)</f>
        <v>0</v>
      </c>
    </row>
    <row r="12" spans="2:15" x14ac:dyDescent="0.25">
      <c r="B12" s="156"/>
      <c r="C12" s="28" t="s">
        <v>52</v>
      </c>
      <c r="D12" s="28" t="s">
        <v>27</v>
      </c>
      <c r="E12" s="28" t="s">
        <v>51</v>
      </c>
      <c r="F12" s="73">
        <v>15.18</v>
      </c>
      <c r="G12" s="4"/>
      <c r="H12" s="66">
        <f>'FWC Unit prices'!$C$7</f>
        <v>0</v>
      </c>
      <c r="I12" s="29">
        <f t="shared" si="0"/>
        <v>0</v>
      </c>
      <c r="J12" s="105">
        <v>6</v>
      </c>
      <c r="K12" s="30">
        <f t="shared" si="1"/>
        <v>0</v>
      </c>
      <c r="L12" s="176"/>
    </row>
    <row r="13" spans="2:15" x14ac:dyDescent="0.25">
      <c r="B13" s="156"/>
      <c r="C13" s="28" t="s">
        <v>53</v>
      </c>
      <c r="D13" s="28" t="s">
        <v>27</v>
      </c>
      <c r="E13" s="28" t="s">
        <v>51</v>
      </c>
      <c r="F13" s="73">
        <v>23.36</v>
      </c>
      <c r="G13" s="4"/>
      <c r="H13" s="66">
        <f>'FWC Unit prices'!$C$7</f>
        <v>0</v>
      </c>
      <c r="I13" s="29">
        <f t="shared" si="0"/>
        <v>0</v>
      </c>
      <c r="J13" s="105">
        <v>6</v>
      </c>
      <c r="K13" s="30">
        <f t="shared" si="1"/>
        <v>0</v>
      </c>
      <c r="L13" s="176"/>
    </row>
    <row r="14" spans="2:15" x14ac:dyDescent="0.25">
      <c r="B14" s="156"/>
      <c r="C14" s="28" t="s">
        <v>54</v>
      </c>
      <c r="D14" s="28" t="s">
        <v>27</v>
      </c>
      <c r="E14" s="28" t="s">
        <v>51</v>
      </c>
      <c r="F14" s="73">
        <v>2</v>
      </c>
      <c r="G14" s="4"/>
      <c r="H14" s="66">
        <f>'FWC Unit prices'!$C$7</f>
        <v>0</v>
      </c>
      <c r="I14" s="29">
        <f t="shared" si="0"/>
        <v>0</v>
      </c>
      <c r="J14" s="105">
        <v>6</v>
      </c>
      <c r="K14" s="30">
        <f t="shared" si="1"/>
        <v>0</v>
      </c>
      <c r="L14" s="176"/>
    </row>
    <row r="15" spans="2:15" x14ac:dyDescent="0.25">
      <c r="B15" s="156"/>
      <c r="C15" s="28" t="s">
        <v>55</v>
      </c>
      <c r="D15" s="28" t="s">
        <v>27</v>
      </c>
      <c r="E15" s="28" t="s">
        <v>51</v>
      </c>
      <c r="F15" s="73">
        <v>1.2</v>
      </c>
      <c r="G15" s="4"/>
      <c r="H15" s="66">
        <f>'FWC Unit prices'!$C$7</f>
        <v>0</v>
      </c>
      <c r="I15" s="29">
        <f t="shared" si="0"/>
        <v>0</v>
      </c>
      <c r="J15" s="105">
        <v>6</v>
      </c>
      <c r="K15" s="30">
        <f t="shared" si="1"/>
        <v>0</v>
      </c>
      <c r="L15" s="176"/>
    </row>
    <row r="16" spans="2:15" x14ac:dyDescent="0.25">
      <c r="B16" s="156"/>
      <c r="C16" s="28" t="s">
        <v>56</v>
      </c>
      <c r="D16" s="28" t="s">
        <v>27</v>
      </c>
      <c r="E16" s="28" t="s">
        <v>51</v>
      </c>
      <c r="F16" s="73">
        <v>14.4</v>
      </c>
      <c r="G16" s="4"/>
      <c r="H16" s="66">
        <f>'FWC Unit prices'!$C$7</f>
        <v>0</v>
      </c>
      <c r="I16" s="29">
        <f t="shared" si="0"/>
        <v>0</v>
      </c>
      <c r="J16" s="105">
        <v>6</v>
      </c>
      <c r="K16" s="30">
        <f t="shared" si="1"/>
        <v>0</v>
      </c>
      <c r="L16" s="176"/>
    </row>
    <row r="17" spans="2:12" x14ac:dyDescent="0.25">
      <c r="B17" s="156"/>
      <c r="C17" s="28" t="s">
        <v>57</v>
      </c>
      <c r="D17" s="28" t="s">
        <v>27</v>
      </c>
      <c r="E17" s="28" t="s">
        <v>51</v>
      </c>
      <c r="F17" s="73">
        <v>9.1999999999999993</v>
      </c>
      <c r="G17" s="4"/>
      <c r="H17" s="66">
        <f>'FWC Unit prices'!$C$7</f>
        <v>0</v>
      </c>
      <c r="I17" s="29">
        <f t="shared" si="0"/>
        <v>0</v>
      </c>
      <c r="J17" s="105">
        <v>6</v>
      </c>
      <c r="K17" s="30">
        <f t="shared" si="1"/>
        <v>0</v>
      </c>
      <c r="L17" s="176"/>
    </row>
    <row r="18" spans="2:12" ht="15.75" thickBot="1" x14ac:dyDescent="0.3">
      <c r="B18" s="156"/>
      <c r="C18" s="28" t="s">
        <v>58</v>
      </c>
      <c r="D18" s="28" t="s">
        <v>27</v>
      </c>
      <c r="E18" s="28" t="s">
        <v>51</v>
      </c>
      <c r="F18" s="106">
        <v>16</v>
      </c>
      <c r="G18" s="107"/>
      <c r="H18" s="70">
        <f>'FWC Unit prices'!$C$7</f>
        <v>0</v>
      </c>
      <c r="I18" s="29">
        <f t="shared" si="0"/>
        <v>0</v>
      </c>
      <c r="J18" s="105">
        <v>6</v>
      </c>
      <c r="K18" s="30">
        <f t="shared" si="1"/>
        <v>0</v>
      </c>
      <c r="L18" s="176"/>
    </row>
    <row r="19" spans="2:12" ht="20.100000000000001" customHeight="1" thickBot="1" x14ac:dyDescent="0.3">
      <c r="B19" s="51" t="s">
        <v>59</v>
      </c>
      <c r="C19" s="52" t="s">
        <v>60</v>
      </c>
      <c r="D19" s="52" t="s">
        <v>27</v>
      </c>
      <c r="E19" s="52" t="s">
        <v>51</v>
      </c>
      <c r="F19" s="74">
        <v>147</v>
      </c>
      <c r="G19" s="50"/>
      <c r="H19" s="68">
        <f>'FWC Unit prices'!$C$7</f>
        <v>0</v>
      </c>
      <c r="I19" s="53">
        <f t="shared" ref="I19" si="2">G19*H19</f>
        <v>0</v>
      </c>
      <c r="J19" s="108">
        <v>6</v>
      </c>
      <c r="K19" s="54">
        <f>I19*J19</f>
        <v>0</v>
      </c>
      <c r="L19" s="177">
        <f>SUM(K19)</f>
        <v>0</v>
      </c>
    </row>
    <row r="20" spans="2:12" ht="20.100000000000001" customHeight="1" x14ac:dyDescent="0.25">
      <c r="B20" s="152" t="s">
        <v>61</v>
      </c>
      <c r="C20" s="42" t="s">
        <v>62</v>
      </c>
      <c r="D20" s="42" t="s">
        <v>27</v>
      </c>
      <c r="E20" s="42" t="s">
        <v>51</v>
      </c>
      <c r="F20" s="75">
        <v>16</v>
      </c>
      <c r="G20" s="43"/>
      <c r="H20" s="65">
        <f>'FWC Unit prices'!$C$7</f>
        <v>0</v>
      </c>
      <c r="I20" s="44">
        <f t="shared" ref="I20:I21" si="3">G20*H20</f>
        <v>0</v>
      </c>
      <c r="J20" s="109">
        <v>6</v>
      </c>
      <c r="K20" s="45">
        <f>I20*J20</f>
        <v>0</v>
      </c>
      <c r="L20" s="175">
        <f>SUM(K20:K21)</f>
        <v>0</v>
      </c>
    </row>
    <row r="21" spans="2:12" ht="20.100000000000001" customHeight="1" thickBot="1" x14ac:dyDescent="0.3">
      <c r="B21" s="153"/>
      <c r="C21" s="46" t="s">
        <v>63</v>
      </c>
      <c r="D21" s="46" t="s">
        <v>27</v>
      </c>
      <c r="E21" s="46" t="s">
        <v>51</v>
      </c>
      <c r="F21" s="76">
        <v>51</v>
      </c>
      <c r="G21" s="61"/>
      <c r="H21" s="67">
        <f>'FWC Unit prices'!$C$7</f>
        <v>0</v>
      </c>
      <c r="I21" s="48">
        <f t="shared" si="3"/>
        <v>0</v>
      </c>
      <c r="J21" s="110">
        <v>6</v>
      </c>
      <c r="K21" s="49">
        <f>I21*J21</f>
        <v>0</v>
      </c>
      <c r="L21" s="178"/>
    </row>
    <row r="22" spans="2:12" ht="19.5" customHeight="1" x14ac:dyDescent="0.25">
      <c r="B22" s="156" t="s">
        <v>64</v>
      </c>
      <c r="C22" s="28" t="s">
        <v>65</v>
      </c>
      <c r="D22" s="28" t="s">
        <v>27</v>
      </c>
      <c r="E22" s="28" t="s">
        <v>51</v>
      </c>
      <c r="F22" s="78">
        <v>1</v>
      </c>
      <c r="G22" s="3"/>
      <c r="H22" s="69">
        <f>'FWC Unit prices'!$C$7</f>
        <v>0</v>
      </c>
      <c r="I22" s="29">
        <f>G22*H22</f>
        <v>0</v>
      </c>
      <c r="J22" s="105">
        <v>6</v>
      </c>
      <c r="K22" s="30">
        <f>I22*J22</f>
        <v>0</v>
      </c>
      <c r="L22" s="176">
        <f>SUM(K22:K34)</f>
        <v>0</v>
      </c>
    </row>
    <row r="23" spans="2:12" ht="20.100000000000001" customHeight="1" x14ac:dyDescent="0.25">
      <c r="B23" s="156"/>
      <c r="C23" s="28" t="s">
        <v>66</v>
      </c>
      <c r="D23" s="28" t="s">
        <v>27</v>
      </c>
      <c r="E23" s="28" t="s">
        <v>51</v>
      </c>
      <c r="F23" s="77">
        <v>20</v>
      </c>
      <c r="G23" s="3"/>
      <c r="H23" s="66">
        <f>'FWC Unit prices'!$C$7</f>
        <v>0</v>
      </c>
      <c r="I23" s="29">
        <f t="shared" ref="I23:I35" si="4">G23*H23</f>
        <v>0</v>
      </c>
      <c r="J23" s="105">
        <v>6</v>
      </c>
      <c r="K23" s="30">
        <f t="shared" ref="K23:K33" si="5">I23*J23</f>
        <v>0</v>
      </c>
      <c r="L23" s="176"/>
    </row>
    <row r="24" spans="2:12" ht="20.100000000000001" customHeight="1" x14ac:dyDescent="0.25">
      <c r="B24" s="156"/>
      <c r="C24" s="28" t="s">
        <v>67</v>
      </c>
      <c r="D24" s="28" t="s">
        <v>27</v>
      </c>
      <c r="E24" s="28" t="s">
        <v>51</v>
      </c>
      <c r="F24" s="77">
        <v>14</v>
      </c>
      <c r="G24" s="3"/>
      <c r="H24" s="66">
        <f>'FWC Unit prices'!$C$7</f>
        <v>0</v>
      </c>
      <c r="I24" s="29">
        <f t="shared" si="4"/>
        <v>0</v>
      </c>
      <c r="J24" s="105">
        <v>6</v>
      </c>
      <c r="K24" s="30">
        <f t="shared" si="5"/>
        <v>0</v>
      </c>
      <c r="L24" s="176"/>
    </row>
    <row r="25" spans="2:12" ht="20.100000000000001" customHeight="1" x14ac:dyDescent="0.25">
      <c r="B25" s="156"/>
      <c r="C25" s="28" t="s">
        <v>68</v>
      </c>
      <c r="D25" s="28" t="s">
        <v>27</v>
      </c>
      <c r="E25" s="28" t="s">
        <v>51</v>
      </c>
      <c r="F25" s="77">
        <v>2</v>
      </c>
      <c r="G25" s="3"/>
      <c r="H25" s="66">
        <f>'FWC Unit prices'!$C$7</f>
        <v>0</v>
      </c>
      <c r="I25" s="29">
        <f t="shared" si="4"/>
        <v>0</v>
      </c>
      <c r="J25" s="105">
        <v>6</v>
      </c>
      <c r="K25" s="30">
        <f t="shared" si="5"/>
        <v>0</v>
      </c>
      <c r="L25" s="176"/>
    </row>
    <row r="26" spans="2:12" ht="20.100000000000001" customHeight="1" x14ac:dyDescent="0.25">
      <c r="B26" s="156"/>
      <c r="C26" s="28" t="s">
        <v>69</v>
      </c>
      <c r="D26" s="28" t="s">
        <v>27</v>
      </c>
      <c r="E26" s="28" t="s">
        <v>51</v>
      </c>
      <c r="F26" s="77">
        <v>11</v>
      </c>
      <c r="G26" s="3"/>
      <c r="H26" s="66">
        <f>'FWC Unit prices'!$C$7</f>
        <v>0</v>
      </c>
      <c r="I26" s="29">
        <f t="shared" si="4"/>
        <v>0</v>
      </c>
      <c r="J26" s="105">
        <v>6</v>
      </c>
      <c r="K26" s="30">
        <f t="shared" si="5"/>
        <v>0</v>
      </c>
      <c r="L26" s="176"/>
    </row>
    <row r="27" spans="2:12" x14ac:dyDescent="0.25">
      <c r="B27" s="156"/>
      <c r="C27" s="28" t="s">
        <v>70</v>
      </c>
      <c r="D27" s="28" t="s">
        <v>27</v>
      </c>
      <c r="E27" s="28" t="s">
        <v>51</v>
      </c>
      <c r="F27" s="77">
        <v>28</v>
      </c>
      <c r="G27" s="3"/>
      <c r="H27" s="66">
        <f>'FWC Unit prices'!$C$7</f>
        <v>0</v>
      </c>
      <c r="I27" s="29">
        <f t="shared" si="4"/>
        <v>0</v>
      </c>
      <c r="J27" s="105">
        <v>6</v>
      </c>
      <c r="K27" s="30">
        <f>I27*J27</f>
        <v>0</v>
      </c>
      <c r="L27" s="176"/>
    </row>
    <row r="28" spans="2:12" x14ac:dyDescent="0.25">
      <c r="B28" s="156"/>
      <c r="C28" s="28" t="s">
        <v>71</v>
      </c>
      <c r="D28" s="28" t="s">
        <v>27</v>
      </c>
      <c r="E28" s="28" t="s">
        <v>51</v>
      </c>
      <c r="F28" s="77">
        <v>4</v>
      </c>
      <c r="G28" s="3"/>
      <c r="H28" s="66">
        <f>'FWC Unit prices'!$C$7</f>
        <v>0</v>
      </c>
      <c r="I28" s="29">
        <f t="shared" si="4"/>
        <v>0</v>
      </c>
      <c r="J28" s="105">
        <v>6</v>
      </c>
      <c r="K28" s="30">
        <f t="shared" si="5"/>
        <v>0</v>
      </c>
      <c r="L28" s="176"/>
    </row>
    <row r="29" spans="2:12" x14ac:dyDescent="0.25">
      <c r="B29" s="156"/>
      <c r="C29" s="28" t="s">
        <v>72</v>
      </c>
      <c r="D29" s="28" t="s">
        <v>27</v>
      </c>
      <c r="E29" s="28" t="s">
        <v>51</v>
      </c>
      <c r="F29" s="77">
        <v>1</v>
      </c>
      <c r="G29" s="3"/>
      <c r="H29" s="66">
        <f>'FWC Unit prices'!$C$7</f>
        <v>0</v>
      </c>
      <c r="I29" s="29">
        <f>G29*H29</f>
        <v>0</v>
      </c>
      <c r="J29" s="105">
        <v>6</v>
      </c>
      <c r="K29" s="30">
        <f t="shared" si="5"/>
        <v>0</v>
      </c>
      <c r="L29" s="176"/>
    </row>
    <row r="30" spans="2:12" x14ac:dyDescent="0.25">
      <c r="B30" s="156"/>
      <c r="C30" s="28" t="s">
        <v>73</v>
      </c>
      <c r="D30" s="28" t="s">
        <v>27</v>
      </c>
      <c r="E30" s="28" t="s">
        <v>51</v>
      </c>
      <c r="F30" s="77">
        <v>3</v>
      </c>
      <c r="G30" s="3"/>
      <c r="H30" s="66">
        <f>'FWC Unit prices'!$C$7</f>
        <v>0</v>
      </c>
      <c r="I30" s="29">
        <f t="shared" si="4"/>
        <v>0</v>
      </c>
      <c r="J30" s="105">
        <v>6</v>
      </c>
      <c r="K30" s="30">
        <f t="shared" si="5"/>
        <v>0</v>
      </c>
      <c r="L30" s="176"/>
    </row>
    <row r="31" spans="2:12" x14ac:dyDescent="0.25">
      <c r="B31" s="156"/>
      <c r="C31" s="28" t="s">
        <v>74</v>
      </c>
      <c r="D31" s="28" t="s">
        <v>27</v>
      </c>
      <c r="E31" s="28" t="s">
        <v>51</v>
      </c>
      <c r="F31" s="77">
        <v>4</v>
      </c>
      <c r="G31" s="3"/>
      <c r="H31" s="66">
        <f>'FWC Unit prices'!$C$7</f>
        <v>0</v>
      </c>
      <c r="I31" s="29">
        <f t="shared" si="4"/>
        <v>0</v>
      </c>
      <c r="J31" s="105">
        <v>6</v>
      </c>
      <c r="K31" s="30">
        <f t="shared" si="5"/>
        <v>0</v>
      </c>
      <c r="L31" s="176"/>
    </row>
    <row r="32" spans="2:12" x14ac:dyDescent="0.25">
      <c r="B32" s="156"/>
      <c r="C32" s="28" t="s">
        <v>75</v>
      </c>
      <c r="D32" s="28" t="s">
        <v>27</v>
      </c>
      <c r="E32" s="28" t="s">
        <v>51</v>
      </c>
      <c r="F32" s="77">
        <v>11</v>
      </c>
      <c r="G32" s="3"/>
      <c r="H32" s="66">
        <f>'FWC Unit prices'!$C$7</f>
        <v>0</v>
      </c>
      <c r="I32" s="29">
        <f t="shared" si="4"/>
        <v>0</v>
      </c>
      <c r="J32" s="105">
        <v>6</v>
      </c>
      <c r="K32" s="30">
        <f t="shared" si="5"/>
        <v>0</v>
      </c>
      <c r="L32" s="176"/>
    </row>
    <row r="33" spans="2:12" x14ac:dyDescent="0.25">
      <c r="B33" s="156"/>
      <c r="C33" s="28" t="s">
        <v>76</v>
      </c>
      <c r="D33" s="28" t="s">
        <v>27</v>
      </c>
      <c r="E33" s="28" t="s">
        <v>51</v>
      </c>
      <c r="F33" s="77">
        <v>5</v>
      </c>
      <c r="G33" s="3"/>
      <c r="H33" s="66">
        <f>'FWC Unit prices'!$C$7</f>
        <v>0</v>
      </c>
      <c r="I33" s="29">
        <f t="shared" si="4"/>
        <v>0</v>
      </c>
      <c r="J33" s="105">
        <v>6</v>
      </c>
      <c r="K33" s="30">
        <f t="shared" si="5"/>
        <v>0</v>
      </c>
      <c r="L33" s="176"/>
    </row>
    <row r="34" spans="2:12" ht="15.75" thickBot="1" x14ac:dyDescent="0.3">
      <c r="B34" s="153"/>
      <c r="C34" s="46" t="s">
        <v>77</v>
      </c>
      <c r="D34" s="46" t="s">
        <v>27</v>
      </c>
      <c r="E34" s="46" t="s">
        <v>51</v>
      </c>
      <c r="F34" s="76">
        <v>2</v>
      </c>
      <c r="G34" s="47"/>
      <c r="H34" s="67">
        <f>'FWC Unit prices'!$C$7</f>
        <v>0</v>
      </c>
      <c r="I34" s="48">
        <f t="shared" si="4"/>
        <v>0</v>
      </c>
      <c r="J34" s="110">
        <v>6</v>
      </c>
      <c r="K34" s="49">
        <f>I34*J34</f>
        <v>0</v>
      </c>
      <c r="L34" s="178"/>
    </row>
    <row r="35" spans="2:12" ht="15.75" thickBot="1" x14ac:dyDescent="0.3">
      <c r="B35" s="63" t="s">
        <v>78</v>
      </c>
      <c r="C35" s="46" t="s">
        <v>79</v>
      </c>
      <c r="D35" s="46" t="s">
        <v>27</v>
      </c>
      <c r="E35" s="46" t="s">
        <v>51</v>
      </c>
      <c r="F35" s="79">
        <v>73.5</v>
      </c>
      <c r="G35" s="47"/>
      <c r="H35" s="71">
        <f>'FWC Unit prices'!$C$7</f>
        <v>0</v>
      </c>
      <c r="I35" s="48">
        <f t="shared" si="4"/>
        <v>0</v>
      </c>
      <c r="J35" s="110">
        <v>6</v>
      </c>
      <c r="K35" s="49">
        <f>I35*J35</f>
        <v>0</v>
      </c>
      <c r="L35" s="179">
        <f>SUM(K35)</f>
        <v>0</v>
      </c>
    </row>
    <row r="36" spans="2:12" ht="15.75" thickBot="1" x14ac:dyDescent="0.3">
      <c r="B36" s="111" t="s">
        <v>80</v>
      </c>
      <c r="C36" s="112" t="s">
        <v>81</v>
      </c>
      <c r="D36" s="112" t="s">
        <v>27</v>
      </c>
      <c r="E36" s="112" t="s">
        <v>82</v>
      </c>
      <c r="F36" s="113" t="s">
        <v>81</v>
      </c>
      <c r="G36" s="113">
        <f>882/2</f>
        <v>441</v>
      </c>
      <c r="H36" s="120">
        <f>'FWC Unit prices'!$C$7</f>
        <v>0</v>
      </c>
      <c r="I36" s="121"/>
      <c r="J36" s="130" t="s">
        <v>83</v>
      </c>
      <c r="K36" s="115">
        <f>G36*H36</f>
        <v>0</v>
      </c>
      <c r="L36" s="179">
        <f t="shared" ref="L36:L40" si="6">SUM(K36)</f>
        <v>0</v>
      </c>
    </row>
    <row r="37" spans="2:12" ht="15.75" thickBot="1" x14ac:dyDescent="0.3">
      <c r="B37" s="111" t="s">
        <v>84</v>
      </c>
      <c r="C37" s="112" t="s">
        <v>81</v>
      </c>
      <c r="D37" s="112" t="s">
        <v>27</v>
      </c>
      <c r="E37" s="112" t="s">
        <v>82</v>
      </c>
      <c r="F37" s="113" t="s">
        <v>81</v>
      </c>
      <c r="G37" s="113">
        <v>220.5</v>
      </c>
      <c r="H37" s="120">
        <f>'FWC Unit prices'!$C$7</f>
        <v>0</v>
      </c>
      <c r="I37" s="122"/>
      <c r="J37" s="130" t="s">
        <v>83</v>
      </c>
      <c r="K37" s="115">
        <f t="shared" ref="K37:K39" si="7">G37*H37</f>
        <v>0</v>
      </c>
      <c r="L37" s="179">
        <f t="shared" si="6"/>
        <v>0</v>
      </c>
    </row>
    <row r="38" spans="2:12" ht="15.75" thickBot="1" x14ac:dyDescent="0.3">
      <c r="B38" s="111" t="s">
        <v>85</v>
      </c>
      <c r="C38" s="112" t="s">
        <v>81</v>
      </c>
      <c r="D38" s="112" t="s">
        <v>27</v>
      </c>
      <c r="E38" s="112" t="s">
        <v>82</v>
      </c>
      <c r="F38" s="113" t="s">
        <v>81</v>
      </c>
      <c r="G38" s="113">
        <v>220.5</v>
      </c>
      <c r="H38" s="120">
        <f>'FWC Unit prices'!$C$7</f>
        <v>0</v>
      </c>
      <c r="I38" s="122"/>
      <c r="J38" s="130" t="s">
        <v>83</v>
      </c>
      <c r="K38" s="115">
        <f t="shared" si="7"/>
        <v>0</v>
      </c>
      <c r="L38" s="179">
        <f t="shared" si="6"/>
        <v>0</v>
      </c>
    </row>
    <row r="39" spans="2:12" ht="15.75" thickBot="1" x14ac:dyDescent="0.3">
      <c r="B39" s="111" t="s">
        <v>86</v>
      </c>
      <c r="C39" s="112" t="s">
        <v>81</v>
      </c>
      <c r="D39" s="112" t="s">
        <v>27</v>
      </c>
      <c r="E39" s="112" t="s">
        <v>82</v>
      </c>
      <c r="F39" s="113" t="s">
        <v>81</v>
      </c>
      <c r="G39" s="113">
        <v>110.25</v>
      </c>
      <c r="H39" s="120">
        <f>'FWC Unit prices'!$C$7</f>
        <v>0</v>
      </c>
      <c r="I39" s="122"/>
      <c r="J39" s="130" t="s">
        <v>83</v>
      </c>
      <c r="K39" s="115">
        <f t="shared" si="7"/>
        <v>0</v>
      </c>
      <c r="L39" s="179">
        <f t="shared" si="6"/>
        <v>0</v>
      </c>
    </row>
    <row r="40" spans="2:12" ht="15.75" thickBot="1" x14ac:dyDescent="0.3">
      <c r="B40" s="63" t="s">
        <v>87</v>
      </c>
      <c r="C40" s="46" t="s">
        <v>88</v>
      </c>
      <c r="D40" s="46" t="s">
        <v>27</v>
      </c>
      <c r="E40" s="46" t="s">
        <v>51</v>
      </c>
      <c r="F40" s="79">
        <v>73.5</v>
      </c>
      <c r="G40" s="47"/>
      <c r="H40" s="71">
        <f>'FWC Unit prices'!$C$7</f>
        <v>0</v>
      </c>
      <c r="I40" s="48">
        <f>G40*H40</f>
        <v>0</v>
      </c>
      <c r="J40" s="110">
        <v>6</v>
      </c>
      <c r="K40" s="49">
        <f t="shared" ref="K40:K45" si="8">I40*J40</f>
        <v>0</v>
      </c>
      <c r="L40" s="179">
        <f t="shared" si="6"/>
        <v>0</v>
      </c>
    </row>
    <row r="41" spans="2:12" x14ac:dyDescent="0.25">
      <c r="B41" s="156" t="s">
        <v>89</v>
      </c>
      <c r="C41" s="28" t="s">
        <v>90</v>
      </c>
      <c r="D41" s="28" t="s">
        <v>27</v>
      </c>
      <c r="E41" s="28" t="s">
        <v>51</v>
      </c>
      <c r="F41" s="78">
        <v>48</v>
      </c>
      <c r="G41" s="3"/>
      <c r="H41" s="69">
        <f>'FWC Unit prices'!$C$7</f>
        <v>0</v>
      </c>
      <c r="I41" s="29">
        <f>G41*H41</f>
        <v>0</v>
      </c>
      <c r="J41" s="105">
        <v>6</v>
      </c>
      <c r="K41" s="30">
        <f t="shared" si="8"/>
        <v>0</v>
      </c>
      <c r="L41" s="176">
        <f>SUM(K41:K42)</f>
        <v>0</v>
      </c>
    </row>
    <row r="42" spans="2:12" ht="15.75" thickBot="1" x14ac:dyDescent="0.3">
      <c r="B42" s="153"/>
      <c r="C42" s="46" t="s">
        <v>91</v>
      </c>
      <c r="D42" s="46" t="s">
        <v>27</v>
      </c>
      <c r="E42" s="64" t="s">
        <v>51</v>
      </c>
      <c r="F42" s="79">
        <v>32</v>
      </c>
      <c r="G42" s="47"/>
      <c r="H42" s="67">
        <f>'FWC Unit prices'!$C$7</f>
        <v>0</v>
      </c>
      <c r="I42" s="48">
        <f t="shared" ref="I42" si="9">G42*H42</f>
        <v>0</v>
      </c>
      <c r="J42" s="110">
        <v>6</v>
      </c>
      <c r="K42" s="49">
        <f t="shared" si="8"/>
        <v>0</v>
      </c>
      <c r="L42" s="178"/>
    </row>
    <row r="43" spans="2:12" x14ac:dyDescent="0.25">
      <c r="B43" s="156" t="s">
        <v>92</v>
      </c>
      <c r="C43" s="28" t="s">
        <v>93</v>
      </c>
      <c r="D43" s="28" t="s">
        <v>27</v>
      </c>
      <c r="E43" s="28" t="s">
        <v>51</v>
      </c>
      <c r="F43" s="78">
        <v>16</v>
      </c>
      <c r="G43" s="3"/>
      <c r="H43" s="69">
        <f>'FWC Unit prices'!$C$7</f>
        <v>0</v>
      </c>
      <c r="I43" s="29">
        <f>G43*H43</f>
        <v>0</v>
      </c>
      <c r="J43" s="105">
        <v>6</v>
      </c>
      <c r="K43" s="30">
        <f t="shared" si="8"/>
        <v>0</v>
      </c>
      <c r="L43" s="176">
        <f>SUM(K43:K44)</f>
        <v>0</v>
      </c>
    </row>
    <row r="44" spans="2:12" ht="15.75" thickBot="1" x14ac:dyDescent="0.3">
      <c r="B44" s="153"/>
      <c r="C44" s="46" t="s">
        <v>94</v>
      </c>
      <c r="D44" s="46" t="s">
        <v>27</v>
      </c>
      <c r="E44" s="46" t="s">
        <v>51</v>
      </c>
      <c r="F44" s="76">
        <v>24</v>
      </c>
      <c r="G44" s="47"/>
      <c r="H44" s="67">
        <f>'FWC Unit prices'!$C$7</f>
        <v>0</v>
      </c>
      <c r="I44" s="48">
        <f t="shared" ref="I44" si="10">G44*H44</f>
        <v>0</v>
      </c>
      <c r="J44" s="110">
        <v>6</v>
      </c>
      <c r="K44" s="49">
        <f t="shared" si="8"/>
        <v>0</v>
      </c>
      <c r="L44" s="178"/>
    </row>
    <row r="45" spans="2:12" ht="15.75" thickBot="1" x14ac:dyDescent="0.3">
      <c r="B45" s="94" t="s">
        <v>95</v>
      </c>
      <c r="C45" s="28" t="s">
        <v>96</v>
      </c>
      <c r="D45" s="28" t="s">
        <v>27</v>
      </c>
      <c r="E45" s="28" t="s">
        <v>51</v>
      </c>
      <c r="F45" s="124">
        <v>73.5</v>
      </c>
      <c r="G45" s="56"/>
      <c r="H45" s="125">
        <f>'FWC Unit prices'!$C$7</f>
        <v>0</v>
      </c>
      <c r="I45" s="29">
        <f>G45*H45</f>
        <v>0</v>
      </c>
      <c r="J45" s="105">
        <v>6</v>
      </c>
      <c r="K45" s="30">
        <f t="shared" si="8"/>
        <v>0</v>
      </c>
      <c r="L45" s="180">
        <f>SUM(K45:K45)</f>
        <v>0</v>
      </c>
    </row>
    <row r="46" spans="2:12" ht="15.75" thickBot="1" x14ac:dyDescent="0.3">
      <c r="B46" s="95" t="s">
        <v>97</v>
      </c>
      <c r="C46" s="57" t="s">
        <v>81</v>
      </c>
      <c r="D46" s="57" t="s">
        <v>27</v>
      </c>
      <c r="E46" s="57" t="s">
        <v>82</v>
      </c>
      <c r="F46" s="81" t="s">
        <v>81</v>
      </c>
      <c r="G46" s="81">
        <v>441</v>
      </c>
      <c r="H46" s="68">
        <f>'FWC Unit prices'!$C$7</f>
        <v>0</v>
      </c>
      <c r="I46" s="96"/>
      <c r="J46" s="132" t="s">
        <v>98</v>
      </c>
      <c r="K46" s="97">
        <f>G46*H46</f>
        <v>0</v>
      </c>
      <c r="L46" s="181">
        <f>SUM(K46:K46)</f>
        <v>0</v>
      </c>
    </row>
    <row r="47" spans="2:12" ht="15.75" thickBot="1" x14ac:dyDescent="0.3">
      <c r="B47" s="111" t="s">
        <v>99</v>
      </c>
      <c r="C47" s="112" t="s">
        <v>81</v>
      </c>
      <c r="D47" s="112" t="s">
        <v>27</v>
      </c>
      <c r="E47" s="112" t="s">
        <v>82</v>
      </c>
      <c r="F47" s="113" t="s">
        <v>81</v>
      </c>
      <c r="G47" s="113">
        <v>220.5</v>
      </c>
      <c r="H47" s="71">
        <f>'FWC Unit prices'!$C$7</f>
        <v>0</v>
      </c>
      <c r="I47" s="116"/>
      <c r="J47" s="133" t="s">
        <v>98</v>
      </c>
      <c r="K47" s="117">
        <f t="shared" ref="K47:K48" si="11">G47*H47</f>
        <v>0</v>
      </c>
      <c r="L47" s="182">
        <f>SUM(K47:K47)</f>
        <v>0</v>
      </c>
    </row>
    <row r="48" spans="2:12" ht="15.75" thickBot="1" x14ac:dyDescent="0.3">
      <c r="B48" s="111" t="s">
        <v>100</v>
      </c>
      <c r="C48" s="112" t="s">
        <v>81</v>
      </c>
      <c r="D48" s="112" t="s">
        <v>27</v>
      </c>
      <c r="E48" s="112" t="s">
        <v>82</v>
      </c>
      <c r="F48" s="113" t="s">
        <v>81</v>
      </c>
      <c r="G48" s="113">
        <v>110.25</v>
      </c>
      <c r="H48" s="71">
        <f>'FWC Unit prices'!$C$7</f>
        <v>0</v>
      </c>
      <c r="I48" s="116"/>
      <c r="J48" s="134" t="s">
        <v>83</v>
      </c>
      <c r="K48" s="117">
        <f t="shared" si="11"/>
        <v>0</v>
      </c>
      <c r="L48" s="182">
        <f>SUM(K48:K48)</f>
        <v>0</v>
      </c>
    </row>
    <row r="49" spans="2:12" ht="15.75" thickBot="1" x14ac:dyDescent="0.3">
      <c r="B49" s="63" t="s">
        <v>101</v>
      </c>
      <c r="C49" s="46" t="s">
        <v>102</v>
      </c>
      <c r="D49" s="46" t="s">
        <v>27</v>
      </c>
      <c r="E49" s="46" t="s">
        <v>51</v>
      </c>
      <c r="F49" s="118">
        <v>73.5</v>
      </c>
      <c r="G49" s="119"/>
      <c r="H49" s="71">
        <f>'FWC Unit prices'!$C$7</f>
        <v>0</v>
      </c>
      <c r="I49" s="48">
        <f>G49*H49</f>
        <v>0</v>
      </c>
      <c r="J49" s="110">
        <v>6</v>
      </c>
      <c r="K49" s="49">
        <f>I49*J49</f>
        <v>0</v>
      </c>
      <c r="L49" s="179">
        <f>SUM(K49)</f>
        <v>0</v>
      </c>
    </row>
    <row r="50" spans="2:12" ht="15.75" thickBot="1" x14ac:dyDescent="0.3">
      <c r="B50" s="63" t="s">
        <v>103</v>
      </c>
      <c r="C50" s="46" t="s">
        <v>104</v>
      </c>
      <c r="D50" s="46" t="s">
        <v>27</v>
      </c>
      <c r="E50" s="46" t="s">
        <v>51</v>
      </c>
      <c r="F50" s="79">
        <v>37</v>
      </c>
      <c r="G50" s="47"/>
      <c r="H50" s="71">
        <f>'FWC Unit prices'!$C$7</f>
        <v>0</v>
      </c>
      <c r="I50" s="48">
        <f>G50*H50</f>
        <v>0</v>
      </c>
      <c r="J50" s="110">
        <v>6</v>
      </c>
      <c r="K50" s="49">
        <f>I50*J50</f>
        <v>0</v>
      </c>
      <c r="L50" s="179">
        <f>SUM(K50)</f>
        <v>0</v>
      </c>
    </row>
    <row r="51" spans="2:12" ht="15.75" thickBot="1" x14ac:dyDescent="0.3">
      <c r="B51" s="63" t="s">
        <v>105</v>
      </c>
      <c r="C51" s="46" t="s">
        <v>106</v>
      </c>
      <c r="D51" s="46" t="s">
        <v>27</v>
      </c>
      <c r="E51" s="46" t="s">
        <v>51</v>
      </c>
      <c r="F51" s="79">
        <v>30</v>
      </c>
      <c r="G51" s="47"/>
      <c r="H51" s="71">
        <f>'FWC Unit prices'!$C$7</f>
        <v>0</v>
      </c>
      <c r="I51" s="48">
        <f t="shared" ref="I51:I57" si="12">G51*H51</f>
        <v>0</v>
      </c>
      <c r="J51" s="110">
        <v>6</v>
      </c>
      <c r="K51" s="49">
        <f t="shared" ref="K51:K57" si="13">I51*J51</f>
        <v>0</v>
      </c>
      <c r="L51" s="179">
        <f t="shared" ref="L51:L58" si="14">SUM(K51)</f>
        <v>0</v>
      </c>
    </row>
    <row r="52" spans="2:12" ht="15.75" thickBot="1" x14ac:dyDescent="0.3">
      <c r="B52" s="63" t="s">
        <v>107</v>
      </c>
      <c r="C52" s="46" t="s">
        <v>108</v>
      </c>
      <c r="D52" s="46" t="s">
        <v>27</v>
      </c>
      <c r="E52" s="46" t="s">
        <v>51</v>
      </c>
      <c r="F52" s="79">
        <v>5</v>
      </c>
      <c r="G52" s="47"/>
      <c r="H52" s="71">
        <f>'FWC Unit prices'!$C$7</f>
        <v>0</v>
      </c>
      <c r="I52" s="48">
        <f t="shared" si="12"/>
        <v>0</v>
      </c>
      <c r="J52" s="110">
        <v>6</v>
      </c>
      <c r="K52" s="49">
        <f t="shared" si="13"/>
        <v>0</v>
      </c>
      <c r="L52" s="179">
        <f t="shared" si="14"/>
        <v>0</v>
      </c>
    </row>
    <row r="53" spans="2:12" ht="15.75" thickBot="1" x14ac:dyDescent="0.3">
      <c r="B53" s="63" t="s">
        <v>109</v>
      </c>
      <c r="C53" s="46" t="s">
        <v>110</v>
      </c>
      <c r="D53" s="46" t="s">
        <v>27</v>
      </c>
      <c r="E53" s="46" t="s">
        <v>51</v>
      </c>
      <c r="F53" s="79">
        <v>5</v>
      </c>
      <c r="G53" s="47"/>
      <c r="H53" s="71">
        <f>'FWC Unit prices'!$C$7</f>
        <v>0</v>
      </c>
      <c r="I53" s="48">
        <f t="shared" si="12"/>
        <v>0</v>
      </c>
      <c r="J53" s="110">
        <v>6</v>
      </c>
      <c r="K53" s="49">
        <f t="shared" si="13"/>
        <v>0</v>
      </c>
      <c r="L53" s="179">
        <f t="shared" si="14"/>
        <v>0</v>
      </c>
    </row>
    <row r="54" spans="2:12" ht="15.75" thickBot="1" x14ac:dyDescent="0.3">
      <c r="B54" s="63" t="s">
        <v>111</v>
      </c>
      <c r="C54" s="46" t="s">
        <v>112</v>
      </c>
      <c r="D54" s="46" t="s">
        <v>27</v>
      </c>
      <c r="E54" s="46" t="s">
        <v>51</v>
      </c>
      <c r="F54" s="79">
        <v>7</v>
      </c>
      <c r="G54" s="47"/>
      <c r="H54" s="71">
        <f>'FWC Unit prices'!$C$7</f>
        <v>0</v>
      </c>
      <c r="I54" s="48">
        <f t="shared" si="12"/>
        <v>0</v>
      </c>
      <c r="J54" s="110">
        <v>6</v>
      </c>
      <c r="K54" s="49">
        <f t="shared" si="13"/>
        <v>0</v>
      </c>
      <c r="L54" s="179">
        <f t="shared" si="14"/>
        <v>0</v>
      </c>
    </row>
    <row r="55" spans="2:12" ht="15.75" thickBot="1" x14ac:dyDescent="0.3">
      <c r="B55" s="63" t="s">
        <v>113</v>
      </c>
      <c r="C55" s="46" t="s">
        <v>114</v>
      </c>
      <c r="D55" s="46" t="s">
        <v>27</v>
      </c>
      <c r="E55" s="46" t="s">
        <v>51</v>
      </c>
      <c r="F55" s="79">
        <v>60</v>
      </c>
      <c r="G55" s="47"/>
      <c r="H55" s="71">
        <f>'FWC Unit prices'!$C$7</f>
        <v>0</v>
      </c>
      <c r="I55" s="48">
        <f t="shared" si="12"/>
        <v>0</v>
      </c>
      <c r="J55" s="110">
        <v>6</v>
      </c>
      <c r="K55" s="49">
        <f t="shared" si="13"/>
        <v>0</v>
      </c>
      <c r="L55" s="179">
        <f t="shared" si="14"/>
        <v>0</v>
      </c>
    </row>
    <row r="56" spans="2:12" ht="15.75" thickBot="1" x14ac:dyDescent="0.3">
      <c r="B56" s="63" t="s">
        <v>115</v>
      </c>
      <c r="C56" s="46" t="s">
        <v>116</v>
      </c>
      <c r="D56" s="46" t="s">
        <v>27</v>
      </c>
      <c r="E56" s="46" t="s">
        <v>51</v>
      </c>
      <c r="F56" s="79">
        <v>1</v>
      </c>
      <c r="G56" s="47"/>
      <c r="H56" s="71">
        <f>'FWC Unit prices'!$C$7</f>
        <v>0</v>
      </c>
      <c r="I56" s="48">
        <f t="shared" si="12"/>
        <v>0</v>
      </c>
      <c r="J56" s="110">
        <v>6</v>
      </c>
      <c r="K56" s="49">
        <f t="shared" si="13"/>
        <v>0</v>
      </c>
      <c r="L56" s="179">
        <f t="shared" si="14"/>
        <v>0</v>
      </c>
    </row>
    <row r="57" spans="2:12" ht="15.75" thickBot="1" x14ac:dyDescent="0.3">
      <c r="B57" s="63" t="s">
        <v>117</v>
      </c>
      <c r="C57" s="46" t="s">
        <v>118</v>
      </c>
      <c r="D57" s="46" t="s">
        <v>27</v>
      </c>
      <c r="E57" s="46" t="s">
        <v>51</v>
      </c>
      <c r="F57" s="79">
        <v>2</v>
      </c>
      <c r="G57" s="47"/>
      <c r="H57" s="71">
        <f>'FWC Unit prices'!$C$7</f>
        <v>0</v>
      </c>
      <c r="I57" s="48">
        <f t="shared" si="12"/>
        <v>0</v>
      </c>
      <c r="J57" s="105">
        <v>6</v>
      </c>
      <c r="K57" s="49">
        <f t="shared" si="13"/>
        <v>0</v>
      </c>
      <c r="L57" s="179">
        <f t="shared" si="14"/>
        <v>0</v>
      </c>
    </row>
    <row r="58" spans="2:12" ht="15.75" thickBot="1" x14ac:dyDescent="0.3">
      <c r="B58" s="111" t="s">
        <v>119</v>
      </c>
      <c r="C58" s="112" t="s">
        <v>81</v>
      </c>
      <c r="D58" s="112" t="s">
        <v>27</v>
      </c>
      <c r="E58" s="112" t="s">
        <v>82</v>
      </c>
      <c r="F58" s="113" t="s">
        <v>81</v>
      </c>
      <c r="G58" s="113">
        <v>220.5</v>
      </c>
      <c r="H58" s="71">
        <f>'FWC Unit prices'!$C$7</f>
        <v>0</v>
      </c>
      <c r="I58" s="114"/>
      <c r="J58" s="59" t="s">
        <v>83</v>
      </c>
      <c r="K58" s="126">
        <f>G58*H58</f>
        <v>0</v>
      </c>
      <c r="L58" s="179">
        <f t="shared" si="14"/>
        <v>0</v>
      </c>
    </row>
    <row r="59" spans="2:12" ht="19.5" customHeight="1" x14ac:dyDescent="0.25">
      <c r="B59" s="156" t="s">
        <v>120</v>
      </c>
      <c r="C59" s="28" t="s">
        <v>121</v>
      </c>
      <c r="D59" s="28" t="s">
        <v>27</v>
      </c>
      <c r="E59" s="28" t="s">
        <v>51</v>
      </c>
      <c r="F59" s="78">
        <v>229.16</v>
      </c>
      <c r="G59" s="3"/>
      <c r="H59" s="69">
        <f>'FWC Unit prices'!$C$7</f>
        <v>0</v>
      </c>
      <c r="I59" s="29">
        <f t="shared" ref="I59:I104" si="15">G59*H59</f>
        <v>0</v>
      </c>
      <c r="J59" s="105">
        <v>6</v>
      </c>
      <c r="K59" s="30">
        <f t="shared" ref="K59:K104" si="16">I59*J59</f>
        <v>0</v>
      </c>
      <c r="L59" s="176">
        <f>SUM(K59:K60)</f>
        <v>0</v>
      </c>
    </row>
    <row r="60" spans="2:12" ht="19.5" customHeight="1" thickBot="1" x14ac:dyDescent="0.3">
      <c r="B60" s="153"/>
      <c r="C60" s="46" t="s">
        <v>122</v>
      </c>
      <c r="D60" s="46" t="s">
        <v>27</v>
      </c>
      <c r="E60" s="46" t="s">
        <v>51</v>
      </c>
      <c r="F60" s="76">
        <v>137.5</v>
      </c>
      <c r="G60" s="47"/>
      <c r="H60" s="67">
        <f>'FWC Unit prices'!$C$7</f>
        <v>0</v>
      </c>
      <c r="I60" s="48">
        <f t="shared" si="15"/>
        <v>0</v>
      </c>
      <c r="J60" s="110">
        <v>6</v>
      </c>
      <c r="K60" s="49">
        <f t="shared" si="16"/>
        <v>0</v>
      </c>
      <c r="L60" s="178"/>
    </row>
    <row r="61" spans="2:12" ht="19.5" customHeight="1" x14ac:dyDescent="0.25">
      <c r="B61" s="156" t="s">
        <v>123</v>
      </c>
      <c r="C61" s="28" t="s">
        <v>124</v>
      </c>
      <c r="D61" s="28" t="s">
        <v>27</v>
      </c>
      <c r="E61" s="28" t="s">
        <v>51</v>
      </c>
      <c r="F61" s="78">
        <v>10</v>
      </c>
      <c r="G61" s="3"/>
      <c r="H61" s="69">
        <f>'FWC Unit prices'!$C$7</f>
        <v>0</v>
      </c>
      <c r="I61" s="29">
        <f t="shared" ref="I61:I67" si="17">G61*H61</f>
        <v>0</v>
      </c>
      <c r="J61" s="105">
        <v>6</v>
      </c>
      <c r="K61" s="30">
        <f t="shared" si="16"/>
        <v>0</v>
      </c>
      <c r="L61" s="176">
        <f>SUM(K61:K70)</f>
        <v>0</v>
      </c>
    </row>
    <row r="62" spans="2:12" ht="19.5" customHeight="1" x14ac:dyDescent="0.25">
      <c r="B62" s="156"/>
      <c r="C62" s="28" t="s">
        <v>125</v>
      </c>
      <c r="D62" s="28" t="s">
        <v>27</v>
      </c>
      <c r="E62" s="28" t="s">
        <v>51</v>
      </c>
      <c r="F62" s="77">
        <v>3</v>
      </c>
      <c r="G62" s="3"/>
      <c r="H62" s="66">
        <f>'FWC Unit prices'!$C$7</f>
        <v>0</v>
      </c>
      <c r="I62" s="29">
        <f t="shared" si="17"/>
        <v>0</v>
      </c>
      <c r="J62" s="105">
        <v>6</v>
      </c>
      <c r="K62" s="30">
        <f t="shared" si="16"/>
        <v>0</v>
      </c>
      <c r="L62" s="176"/>
    </row>
    <row r="63" spans="2:12" ht="19.5" customHeight="1" x14ac:dyDescent="0.25">
      <c r="B63" s="156"/>
      <c r="C63" s="28" t="s">
        <v>126</v>
      </c>
      <c r="D63" s="28" t="s">
        <v>27</v>
      </c>
      <c r="E63" s="28" t="s">
        <v>51</v>
      </c>
      <c r="F63" s="77">
        <v>20</v>
      </c>
      <c r="G63" s="3"/>
      <c r="H63" s="66">
        <f>'FWC Unit prices'!$C$7</f>
        <v>0</v>
      </c>
      <c r="I63" s="29">
        <f>G63*H63</f>
        <v>0</v>
      </c>
      <c r="J63" s="105">
        <v>6</v>
      </c>
      <c r="K63" s="30">
        <f>I63*J63</f>
        <v>0</v>
      </c>
      <c r="L63" s="176"/>
    </row>
    <row r="64" spans="2:12" ht="19.5" customHeight="1" x14ac:dyDescent="0.25">
      <c r="B64" s="156"/>
      <c r="C64" s="28" t="s">
        <v>127</v>
      </c>
      <c r="D64" s="28" t="s">
        <v>27</v>
      </c>
      <c r="E64" s="28" t="s">
        <v>51</v>
      </c>
      <c r="F64" s="77">
        <v>18</v>
      </c>
      <c r="G64" s="3"/>
      <c r="H64" s="66">
        <f>'FWC Unit prices'!$C$7</f>
        <v>0</v>
      </c>
      <c r="I64" s="29">
        <f t="shared" si="17"/>
        <v>0</v>
      </c>
      <c r="J64" s="105">
        <v>6</v>
      </c>
      <c r="K64" s="30">
        <f t="shared" si="16"/>
        <v>0</v>
      </c>
      <c r="L64" s="176"/>
    </row>
    <row r="65" spans="2:12" ht="19.5" customHeight="1" x14ac:dyDescent="0.25">
      <c r="B65" s="156"/>
      <c r="C65" s="28" t="s">
        <v>128</v>
      </c>
      <c r="D65" s="28" t="s">
        <v>27</v>
      </c>
      <c r="E65" s="28" t="s">
        <v>51</v>
      </c>
      <c r="F65" s="77">
        <v>2</v>
      </c>
      <c r="G65" s="3"/>
      <c r="H65" s="66">
        <f>'FWC Unit prices'!$C$7</f>
        <v>0</v>
      </c>
      <c r="I65" s="29">
        <f t="shared" si="17"/>
        <v>0</v>
      </c>
      <c r="J65" s="105">
        <v>12</v>
      </c>
      <c r="K65" s="30">
        <f t="shared" si="16"/>
        <v>0</v>
      </c>
      <c r="L65" s="176"/>
    </row>
    <row r="66" spans="2:12" ht="19.5" customHeight="1" x14ac:dyDescent="0.25">
      <c r="B66" s="156"/>
      <c r="C66" s="28" t="s">
        <v>129</v>
      </c>
      <c r="D66" s="28" t="s">
        <v>27</v>
      </c>
      <c r="E66" s="28" t="s">
        <v>51</v>
      </c>
      <c r="F66" s="77">
        <v>40</v>
      </c>
      <c r="G66" s="3"/>
      <c r="H66" s="66">
        <f>'FWC Unit prices'!$C$7</f>
        <v>0</v>
      </c>
      <c r="I66" s="29">
        <f t="shared" si="17"/>
        <v>0</v>
      </c>
      <c r="J66" s="105">
        <v>6</v>
      </c>
      <c r="K66" s="30">
        <f t="shared" si="16"/>
        <v>0</v>
      </c>
      <c r="L66" s="176"/>
    </row>
    <row r="67" spans="2:12" ht="19.5" customHeight="1" x14ac:dyDescent="0.25">
      <c r="B67" s="156"/>
      <c r="C67" s="28" t="s">
        <v>130</v>
      </c>
      <c r="D67" s="28" t="s">
        <v>27</v>
      </c>
      <c r="E67" s="28" t="s">
        <v>51</v>
      </c>
      <c r="F67" s="77">
        <v>1</v>
      </c>
      <c r="G67" s="3"/>
      <c r="H67" s="66">
        <f>'FWC Unit prices'!$C$7</f>
        <v>0</v>
      </c>
      <c r="I67" s="29">
        <f t="shared" si="17"/>
        <v>0</v>
      </c>
      <c r="J67" s="105">
        <v>6</v>
      </c>
      <c r="K67" s="30">
        <f t="shared" si="16"/>
        <v>0</v>
      </c>
      <c r="L67" s="176"/>
    </row>
    <row r="68" spans="2:12" ht="19.5" customHeight="1" x14ac:dyDescent="0.25">
      <c r="B68" s="156"/>
      <c r="C68" s="28" t="s">
        <v>131</v>
      </c>
      <c r="D68" s="28" t="s">
        <v>27</v>
      </c>
      <c r="E68" s="28" t="s">
        <v>51</v>
      </c>
      <c r="F68" s="77">
        <v>36</v>
      </c>
      <c r="G68" s="3"/>
      <c r="H68" s="66">
        <f>'FWC Unit prices'!$C$7</f>
        <v>0</v>
      </c>
      <c r="I68" s="29">
        <f t="shared" si="15"/>
        <v>0</v>
      </c>
      <c r="J68" s="105">
        <v>6</v>
      </c>
      <c r="K68" s="30">
        <f t="shared" si="16"/>
        <v>0</v>
      </c>
      <c r="L68" s="176"/>
    </row>
    <row r="69" spans="2:12" ht="19.5" customHeight="1" x14ac:dyDescent="0.25">
      <c r="B69" s="156"/>
      <c r="C69" s="28" t="s">
        <v>132</v>
      </c>
      <c r="D69" s="28" t="s">
        <v>27</v>
      </c>
      <c r="E69" s="28" t="s">
        <v>51</v>
      </c>
      <c r="F69" s="77">
        <v>4</v>
      </c>
      <c r="G69" s="3"/>
      <c r="H69" s="66">
        <f>'FWC Unit prices'!$C$7</f>
        <v>0</v>
      </c>
      <c r="I69" s="29">
        <f>G69*H69</f>
        <v>0</v>
      </c>
      <c r="J69" s="105">
        <v>6</v>
      </c>
      <c r="K69" s="30">
        <f t="shared" si="16"/>
        <v>0</v>
      </c>
      <c r="L69" s="176"/>
    </row>
    <row r="70" spans="2:12" ht="19.5" customHeight="1" thickBot="1" x14ac:dyDescent="0.3">
      <c r="B70" s="153"/>
      <c r="C70" s="46" t="s">
        <v>133</v>
      </c>
      <c r="D70" s="46" t="s">
        <v>27</v>
      </c>
      <c r="E70" s="46" t="s">
        <v>51</v>
      </c>
      <c r="F70" s="76">
        <v>2</v>
      </c>
      <c r="G70" s="47"/>
      <c r="H70" s="67">
        <f>'FWC Unit prices'!$C$7</f>
        <v>0</v>
      </c>
      <c r="I70" s="48">
        <f>G70*H70</f>
        <v>0</v>
      </c>
      <c r="J70" s="110">
        <v>6</v>
      </c>
      <c r="K70" s="49">
        <f t="shared" si="16"/>
        <v>0</v>
      </c>
      <c r="L70" s="178"/>
    </row>
    <row r="71" spans="2:12" ht="19.5" customHeight="1" thickBot="1" x14ac:dyDescent="0.3">
      <c r="B71" s="63" t="s">
        <v>134</v>
      </c>
      <c r="C71" s="46" t="s">
        <v>135</v>
      </c>
      <c r="D71" s="46" t="s">
        <v>27</v>
      </c>
      <c r="E71" s="46" t="s">
        <v>51</v>
      </c>
      <c r="F71" s="79">
        <v>5</v>
      </c>
      <c r="G71" s="47"/>
      <c r="H71" s="71">
        <f>'FWC Unit prices'!$C$7</f>
        <v>0</v>
      </c>
      <c r="I71" s="48">
        <f t="shared" si="15"/>
        <v>0</v>
      </c>
      <c r="J71" s="110">
        <v>6</v>
      </c>
      <c r="K71" s="49">
        <f t="shared" si="16"/>
        <v>0</v>
      </c>
      <c r="L71" s="179">
        <f>SUM(K71)</f>
        <v>0</v>
      </c>
    </row>
    <row r="72" spans="2:12" ht="19.5" customHeight="1" x14ac:dyDescent="0.25">
      <c r="B72" s="152" t="s">
        <v>136</v>
      </c>
      <c r="C72" s="42" t="s">
        <v>137</v>
      </c>
      <c r="D72" s="42" t="s">
        <v>27</v>
      </c>
      <c r="E72" s="42" t="s">
        <v>51</v>
      </c>
      <c r="F72" s="75">
        <v>3</v>
      </c>
      <c r="G72" s="43"/>
      <c r="H72" s="65">
        <f>'FWC Unit prices'!$C$7</f>
        <v>0</v>
      </c>
      <c r="I72" s="44">
        <f t="shared" si="15"/>
        <v>0</v>
      </c>
      <c r="J72" s="109">
        <v>6</v>
      </c>
      <c r="K72" s="45">
        <f t="shared" si="16"/>
        <v>0</v>
      </c>
      <c r="L72" s="175">
        <f>SUM(K72:K73)</f>
        <v>0</v>
      </c>
    </row>
    <row r="73" spans="2:12" ht="19.5" customHeight="1" thickBot="1" x14ac:dyDescent="0.3">
      <c r="B73" s="153"/>
      <c r="C73" s="46" t="s">
        <v>138</v>
      </c>
      <c r="D73" s="46" t="s">
        <v>27</v>
      </c>
      <c r="E73" s="46" t="s">
        <v>51</v>
      </c>
      <c r="F73" s="76">
        <v>1</v>
      </c>
      <c r="G73" s="47"/>
      <c r="H73" s="67">
        <f>'FWC Unit prices'!$C$7</f>
        <v>0</v>
      </c>
      <c r="I73" s="48">
        <f t="shared" si="15"/>
        <v>0</v>
      </c>
      <c r="J73" s="110">
        <v>6</v>
      </c>
      <c r="K73" s="49">
        <f>I73*J73</f>
        <v>0</v>
      </c>
      <c r="L73" s="178"/>
    </row>
    <row r="74" spans="2:12" ht="19.5" customHeight="1" x14ac:dyDescent="0.25">
      <c r="B74" s="156" t="s">
        <v>139</v>
      </c>
      <c r="C74" s="28" t="s">
        <v>140</v>
      </c>
      <c r="D74" s="28" t="s">
        <v>27</v>
      </c>
      <c r="E74" s="28" t="s">
        <v>51</v>
      </c>
      <c r="F74" s="78">
        <v>40</v>
      </c>
      <c r="G74" s="3"/>
      <c r="H74" s="69">
        <f>'FWC Unit prices'!$C$7</f>
        <v>0</v>
      </c>
      <c r="I74" s="29">
        <f t="shared" si="15"/>
        <v>0</v>
      </c>
      <c r="J74" s="105">
        <v>6</v>
      </c>
      <c r="K74" s="30">
        <f t="shared" si="16"/>
        <v>0</v>
      </c>
      <c r="L74" s="176">
        <f>SUM(K74:K79)</f>
        <v>0</v>
      </c>
    </row>
    <row r="75" spans="2:12" ht="19.5" customHeight="1" x14ac:dyDescent="0.25">
      <c r="B75" s="156"/>
      <c r="C75" s="28" t="s">
        <v>141</v>
      </c>
      <c r="D75" s="28" t="s">
        <v>27</v>
      </c>
      <c r="E75" s="28" t="s">
        <v>51</v>
      </c>
      <c r="F75" s="77">
        <v>19</v>
      </c>
      <c r="G75" s="3"/>
      <c r="H75" s="66">
        <f>'FWC Unit prices'!$C$7</f>
        <v>0</v>
      </c>
      <c r="I75" s="29">
        <f t="shared" si="15"/>
        <v>0</v>
      </c>
      <c r="J75" s="105">
        <v>6</v>
      </c>
      <c r="K75" s="30">
        <f t="shared" si="16"/>
        <v>0</v>
      </c>
      <c r="L75" s="176"/>
    </row>
    <row r="76" spans="2:12" ht="19.5" customHeight="1" x14ac:dyDescent="0.25">
      <c r="B76" s="156"/>
      <c r="C76" s="28" t="s">
        <v>142</v>
      </c>
      <c r="D76" s="28" t="s">
        <v>27</v>
      </c>
      <c r="E76" s="28" t="s">
        <v>51</v>
      </c>
      <c r="F76" s="77">
        <v>2</v>
      </c>
      <c r="G76" s="3"/>
      <c r="H76" s="66">
        <f>'FWC Unit prices'!$C$7</f>
        <v>0</v>
      </c>
      <c r="I76" s="29">
        <f t="shared" si="15"/>
        <v>0</v>
      </c>
      <c r="J76" s="105">
        <v>6</v>
      </c>
      <c r="K76" s="30">
        <f t="shared" si="16"/>
        <v>0</v>
      </c>
      <c r="L76" s="176"/>
    </row>
    <row r="77" spans="2:12" ht="19.5" customHeight="1" x14ac:dyDescent="0.25">
      <c r="B77" s="156"/>
      <c r="C77" s="28" t="s">
        <v>143</v>
      </c>
      <c r="D77" s="28" t="s">
        <v>27</v>
      </c>
      <c r="E77" s="28" t="s">
        <v>51</v>
      </c>
      <c r="F77" s="77">
        <v>4</v>
      </c>
      <c r="G77" s="3"/>
      <c r="H77" s="66">
        <f>'FWC Unit prices'!$C$7</f>
        <v>0</v>
      </c>
      <c r="I77" s="29">
        <f t="shared" si="15"/>
        <v>0</v>
      </c>
      <c r="J77" s="105">
        <v>6</v>
      </c>
      <c r="K77" s="30">
        <f t="shared" si="16"/>
        <v>0</v>
      </c>
      <c r="L77" s="176"/>
    </row>
    <row r="78" spans="2:12" ht="19.5" customHeight="1" x14ac:dyDescent="0.25">
      <c r="B78" s="156"/>
      <c r="C78" s="28" t="s">
        <v>144</v>
      </c>
      <c r="D78" s="28" t="s">
        <v>27</v>
      </c>
      <c r="E78" s="28" t="s">
        <v>51</v>
      </c>
      <c r="F78" s="77">
        <v>4</v>
      </c>
      <c r="G78" s="3"/>
      <c r="H78" s="66">
        <f>'FWC Unit prices'!$C$7</f>
        <v>0</v>
      </c>
      <c r="I78" s="29">
        <f t="shared" si="15"/>
        <v>0</v>
      </c>
      <c r="J78" s="105">
        <v>6</v>
      </c>
      <c r="K78" s="30">
        <f t="shared" si="16"/>
        <v>0</v>
      </c>
      <c r="L78" s="176"/>
    </row>
    <row r="79" spans="2:12" ht="19.5" customHeight="1" thickBot="1" x14ac:dyDescent="0.3">
      <c r="B79" s="153"/>
      <c r="C79" s="46" t="s">
        <v>145</v>
      </c>
      <c r="D79" s="46" t="s">
        <v>27</v>
      </c>
      <c r="E79" s="46" t="s">
        <v>51</v>
      </c>
      <c r="F79" s="76">
        <v>5</v>
      </c>
      <c r="G79" s="47"/>
      <c r="H79" s="67">
        <f>'FWC Unit prices'!$C$7</f>
        <v>0</v>
      </c>
      <c r="I79" s="48">
        <f t="shared" si="15"/>
        <v>0</v>
      </c>
      <c r="J79" s="110">
        <v>6</v>
      </c>
      <c r="K79" s="49">
        <f t="shared" si="16"/>
        <v>0</v>
      </c>
      <c r="L79" s="178"/>
    </row>
    <row r="80" spans="2:12" ht="19.5" customHeight="1" x14ac:dyDescent="0.25">
      <c r="B80" s="156" t="s">
        <v>146</v>
      </c>
      <c r="C80" s="28" t="s">
        <v>147</v>
      </c>
      <c r="D80" s="28" t="s">
        <v>27</v>
      </c>
      <c r="E80" s="28" t="s">
        <v>51</v>
      </c>
      <c r="F80" s="78">
        <v>11</v>
      </c>
      <c r="G80" s="3"/>
      <c r="H80" s="69">
        <f>'FWC Unit prices'!$C$7</f>
        <v>0</v>
      </c>
      <c r="I80" s="29">
        <f t="shared" si="15"/>
        <v>0</v>
      </c>
      <c r="J80" s="105">
        <v>6</v>
      </c>
      <c r="K80" s="30">
        <f t="shared" si="16"/>
        <v>0</v>
      </c>
      <c r="L80" s="176">
        <f>SUM(K80:K81)</f>
        <v>0</v>
      </c>
    </row>
    <row r="81" spans="2:12" ht="19.5" customHeight="1" thickBot="1" x14ac:dyDescent="0.3">
      <c r="B81" s="153"/>
      <c r="C81" s="46" t="s">
        <v>148</v>
      </c>
      <c r="D81" s="46" t="s">
        <v>27</v>
      </c>
      <c r="E81" s="46" t="s">
        <v>51</v>
      </c>
      <c r="F81" s="76">
        <v>4</v>
      </c>
      <c r="G81" s="47"/>
      <c r="H81" s="67">
        <f>'FWC Unit prices'!$C$7</f>
        <v>0</v>
      </c>
      <c r="I81" s="48">
        <f t="shared" si="15"/>
        <v>0</v>
      </c>
      <c r="J81" s="110">
        <v>6</v>
      </c>
      <c r="K81" s="49">
        <f t="shared" si="16"/>
        <v>0</v>
      </c>
      <c r="L81" s="178"/>
    </row>
    <row r="82" spans="2:12" ht="19.5" customHeight="1" thickBot="1" x14ac:dyDescent="0.3">
      <c r="B82" s="63" t="s">
        <v>149</v>
      </c>
      <c r="C82" s="46" t="s">
        <v>150</v>
      </c>
      <c r="D82" s="46" t="s">
        <v>27</v>
      </c>
      <c r="E82" s="46" t="s">
        <v>51</v>
      </c>
      <c r="F82" s="79">
        <v>34</v>
      </c>
      <c r="G82" s="47"/>
      <c r="H82" s="71">
        <f>'FWC Unit prices'!$C$7</f>
        <v>0</v>
      </c>
      <c r="I82" s="48">
        <f t="shared" si="15"/>
        <v>0</v>
      </c>
      <c r="J82" s="110">
        <v>6</v>
      </c>
      <c r="K82" s="49">
        <f t="shared" si="16"/>
        <v>0</v>
      </c>
      <c r="L82" s="179">
        <f>SUM(K82)</f>
        <v>0</v>
      </c>
    </row>
    <row r="83" spans="2:12" ht="19.5" customHeight="1" thickBot="1" x14ac:dyDescent="0.3">
      <c r="B83" s="63" t="s">
        <v>151</v>
      </c>
      <c r="C83" s="46" t="s">
        <v>152</v>
      </c>
      <c r="D83" s="46" t="s">
        <v>27</v>
      </c>
      <c r="E83" s="46" t="s">
        <v>51</v>
      </c>
      <c r="F83" s="79">
        <v>65</v>
      </c>
      <c r="G83" s="47"/>
      <c r="H83" s="71">
        <f>'FWC Unit prices'!$C$7</f>
        <v>0</v>
      </c>
      <c r="I83" s="48">
        <f t="shared" si="15"/>
        <v>0</v>
      </c>
      <c r="J83" s="110">
        <v>6</v>
      </c>
      <c r="K83" s="49">
        <f t="shared" si="16"/>
        <v>0</v>
      </c>
      <c r="L83" s="179">
        <f t="shared" ref="L83:L105" si="18">SUM(K83)</f>
        <v>0</v>
      </c>
    </row>
    <row r="84" spans="2:12" ht="19.5" customHeight="1" thickBot="1" x14ac:dyDescent="0.3">
      <c r="B84" s="63" t="s">
        <v>153</v>
      </c>
      <c r="C84" s="46" t="s">
        <v>154</v>
      </c>
      <c r="D84" s="46" t="s">
        <v>27</v>
      </c>
      <c r="E84" s="46" t="s">
        <v>51</v>
      </c>
      <c r="F84" s="79">
        <v>26</v>
      </c>
      <c r="G84" s="47"/>
      <c r="H84" s="71">
        <f>'FWC Unit prices'!$C$7</f>
        <v>0</v>
      </c>
      <c r="I84" s="48">
        <f t="shared" si="15"/>
        <v>0</v>
      </c>
      <c r="J84" s="110">
        <v>6</v>
      </c>
      <c r="K84" s="49">
        <f t="shared" si="16"/>
        <v>0</v>
      </c>
      <c r="L84" s="179">
        <f t="shared" si="18"/>
        <v>0</v>
      </c>
    </row>
    <row r="85" spans="2:12" ht="19.5" customHeight="1" thickBot="1" x14ac:dyDescent="0.3">
      <c r="B85" s="63" t="s">
        <v>155</v>
      </c>
      <c r="C85" s="46" t="s">
        <v>156</v>
      </c>
      <c r="D85" s="46" t="s">
        <v>27</v>
      </c>
      <c r="E85" s="46" t="s">
        <v>51</v>
      </c>
      <c r="F85" s="79">
        <v>5</v>
      </c>
      <c r="G85" s="47"/>
      <c r="H85" s="71">
        <f>'FWC Unit prices'!$C$7</f>
        <v>0</v>
      </c>
      <c r="I85" s="48">
        <f t="shared" si="15"/>
        <v>0</v>
      </c>
      <c r="J85" s="110">
        <v>6</v>
      </c>
      <c r="K85" s="49">
        <f t="shared" si="16"/>
        <v>0</v>
      </c>
      <c r="L85" s="179">
        <f t="shared" si="18"/>
        <v>0</v>
      </c>
    </row>
    <row r="86" spans="2:12" ht="19.5" customHeight="1" thickBot="1" x14ac:dyDescent="0.3">
      <c r="B86" s="63" t="s">
        <v>157</v>
      </c>
      <c r="C86" s="46" t="s">
        <v>158</v>
      </c>
      <c r="D86" s="46" t="s">
        <v>27</v>
      </c>
      <c r="E86" s="46" t="s">
        <v>51</v>
      </c>
      <c r="F86" s="79">
        <v>19</v>
      </c>
      <c r="G86" s="47"/>
      <c r="H86" s="71">
        <f>'FWC Unit prices'!$C$7</f>
        <v>0</v>
      </c>
      <c r="I86" s="48">
        <f t="shared" si="15"/>
        <v>0</v>
      </c>
      <c r="J86" s="110">
        <v>6</v>
      </c>
      <c r="K86" s="49">
        <f t="shared" si="16"/>
        <v>0</v>
      </c>
      <c r="L86" s="179">
        <f t="shared" si="18"/>
        <v>0</v>
      </c>
    </row>
    <row r="87" spans="2:12" ht="19.5" customHeight="1" thickBot="1" x14ac:dyDescent="0.3">
      <c r="B87" s="63" t="s">
        <v>159</v>
      </c>
      <c r="C87" s="46" t="s">
        <v>160</v>
      </c>
      <c r="D87" s="46" t="s">
        <v>27</v>
      </c>
      <c r="E87" s="46" t="s">
        <v>51</v>
      </c>
      <c r="F87" s="79">
        <v>5</v>
      </c>
      <c r="G87" s="47"/>
      <c r="H87" s="71">
        <f>'FWC Unit prices'!$C$7</f>
        <v>0</v>
      </c>
      <c r="I87" s="29">
        <f t="shared" si="15"/>
        <v>0</v>
      </c>
      <c r="J87" s="105">
        <v>6</v>
      </c>
      <c r="K87" s="49">
        <f t="shared" si="16"/>
        <v>0</v>
      </c>
      <c r="L87" s="179">
        <f t="shared" si="18"/>
        <v>0</v>
      </c>
    </row>
    <row r="88" spans="2:12" ht="19.5" customHeight="1" thickBot="1" x14ac:dyDescent="0.3">
      <c r="B88" s="111" t="s">
        <v>161</v>
      </c>
      <c r="C88" s="112" t="s">
        <v>81</v>
      </c>
      <c r="D88" s="127" t="s">
        <v>27</v>
      </c>
      <c r="E88" s="127" t="s">
        <v>82</v>
      </c>
      <c r="F88" s="113" t="s">
        <v>81</v>
      </c>
      <c r="G88" s="113">
        <v>441</v>
      </c>
      <c r="H88" s="71">
        <f>'FWC Unit prices'!$C$7</f>
        <v>0</v>
      </c>
      <c r="I88" s="123"/>
      <c r="J88" s="131" t="s">
        <v>98</v>
      </c>
      <c r="K88" s="128">
        <f>G88*H88</f>
        <v>0</v>
      </c>
      <c r="L88" s="183">
        <f t="shared" si="18"/>
        <v>0</v>
      </c>
    </row>
    <row r="89" spans="2:12" ht="19.5" customHeight="1" thickBot="1" x14ac:dyDescent="0.3">
      <c r="B89" s="63" t="s">
        <v>162</v>
      </c>
      <c r="C89" s="46" t="s">
        <v>163</v>
      </c>
      <c r="D89" s="46" t="s">
        <v>27</v>
      </c>
      <c r="E89" s="46" t="s">
        <v>51</v>
      </c>
      <c r="F89" s="79">
        <v>350</v>
      </c>
      <c r="G89" s="47"/>
      <c r="H89" s="71">
        <f>'FWC Unit prices'!$C$7</f>
        <v>0</v>
      </c>
      <c r="I89" s="48">
        <f t="shared" si="15"/>
        <v>0</v>
      </c>
      <c r="J89" s="110">
        <v>6</v>
      </c>
      <c r="K89" s="49">
        <f t="shared" si="16"/>
        <v>0</v>
      </c>
      <c r="L89" s="179">
        <f t="shared" si="18"/>
        <v>0</v>
      </c>
    </row>
    <row r="90" spans="2:12" ht="19.5" customHeight="1" thickBot="1" x14ac:dyDescent="0.3">
      <c r="B90" s="63" t="s">
        <v>164</v>
      </c>
      <c r="C90" s="46" t="s">
        <v>165</v>
      </c>
      <c r="D90" s="46" t="s">
        <v>27</v>
      </c>
      <c r="E90" s="46" t="s">
        <v>51</v>
      </c>
      <c r="F90" s="79">
        <v>10</v>
      </c>
      <c r="G90" s="47"/>
      <c r="H90" s="71">
        <f>'FWC Unit prices'!$C$7</f>
        <v>0</v>
      </c>
      <c r="I90" s="48">
        <f t="shared" si="15"/>
        <v>0</v>
      </c>
      <c r="J90" s="110">
        <v>6</v>
      </c>
      <c r="K90" s="49">
        <f t="shared" si="16"/>
        <v>0</v>
      </c>
      <c r="L90" s="179">
        <f t="shared" si="18"/>
        <v>0</v>
      </c>
    </row>
    <row r="91" spans="2:12" ht="19.5" customHeight="1" thickBot="1" x14ac:dyDescent="0.3">
      <c r="B91" s="51" t="s">
        <v>166</v>
      </c>
      <c r="C91" s="52" t="s">
        <v>167</v>
      </c>
      <c r="D91" s="52" t="s">
        <v>27</v>
      </c>
      <c r="E91" s="52" t="s">
        <v>51</v>
      </c>
      <c r="F91" s="74">
        <v>6</v>
      </c>
      <c r="G91" s="50"/>
      <c r="H91" s="68">
        <f>'FWC Unit prices'!$C$7</f>
        <v>0</v>
      </c>
      <c r="I91" s="53">
        <f t="shared" si="15"/>
        <v>0</v>
      </c>
      <c r="J91" s="108">
        <v>6</v>
      </c>
      <c r="K91" s="54">
        <f t="shared" si="16"/>
        <v>0</v>
      </c>
      <c r="L91" s="177">
        <f t="shared" si="18"/>
        <v>0</v>
      </c>
    </row>
    <row r="92" spans="2:12" ht="19.5" customHeight="1" thickBot="1" x14ac:dyDescent="0.3">
      <c r="B92" s="63" t="s">
        <v>168</v>
      </c>
      <c r="C92" s="46" t="s">
        <v>169</v>
      </c>
      <c r="D92" s="46" t="s">
        <v>27</v>
      </c>
      <c r="E92" s="46" t="s">
        <v>51</v>
      </c>
      <c r="F92" s="79">
        <v>75</v>
      </c>
      <c r="G92" s="47"/>
      <c r="H92" s="71">
        <f>'FWC Unit prices'!$C$7</f>
        <v>0</v>
      </c>
      <c r="I92" s="48">
        <f t="shared" si="15"/>
        <v>0</v>
      </c>
      <c r="J92" s="110">
        <v>6</v>
      </c>
      <c r="K92" s="49">
        <f t="shared" si="16"/>
        <v>0</v>
      </c>
      <c r="L92" s="179">
        <f t="shared" si="18"/>
        <v>0</v>
      </c>
    </row>
    <row r="93" spans="2:12" ht="19.5" customHeight="1" thickBot="1" x14ac:dyDescent="0.3">
      <c r="B93" s="63" t="s">
        <v>170</v>
      </c>
      <c r="C93" s="46" t="s">
        <v>171</v>
      </c>
      <c r="D93" s="46" t="s">
        <v>27</v>
      </c>
      <c r="E93" s="46" t="s">
        <v>51</v>
      </c>
      <c r="F93" s="79">
        <v>80</v>
      </c>
      <c r="G93" s="47"/>
      <c r="H93" s="71">
        <f>'FWC Unit prices'!$C$7</f>
        <v>0</v>
      </c>
      <c r="I93" s="48">
        <f t="shared" si="15"/>
        <v>0</v>
      </c>
      <c r="J93" s="110">
        <v>6</v>
      </c>
      <c r="K93" s="49">
        <f t="shared" si="16"/>
        <v>0</v>
      </c>
      <c r="L93" s="179">
        <f t="shared" si="18"/>
        <v>0</v>
      </c>
    </row>
    <row r="94" spans="2:12" ht="19.5" customHeight="1" thickBot="1" x14ac:dyDescent="0.3">
      <c r="B94" s="63" t="s">
        <v>172</v>
      </c>
      <c r="C94" s="46" t="s">
        <v>173</v>
      </c>
      <c r="D94" s="46" t="s">
        <v>27</v>
      </c>
      <c r="E94" s="46" t="s">
        <v>51</v>
      </c>
      <c r="F94" s="79">
        <v>60</v>
      </c>
      <c r="G94" s="47"/>
      <c r="H94" s="71">
        <f>'FWC Unit prices'!$C$7</f>
        <v>0</v>
      </c>
      <c r="I94" s="48">
        <f t="shared" si="15"/>
        <v>0</v>
      </c>
      <c r="J94" s="110">
        <v>6</v>
      </c>
      <c r="K94" s="49">
        <f t="shared" si="16"/>
        <v>0</v>
      </c>
      <c r="L94" s="179">
        <f t="shared" si="18"/>
        <v>0</v>
      </c>
    </row>
    <row r="95" spans="2:12" ht="19.5" customHeight="1" thickBot="1" x14ac:dyDescent="0.3">
      <c r="B95" s="63" t="s">
        <v>174</v>
      </c>
      <c r="C95" s="46" t="s">
        <v>175</v>
      </c>
      <c r="D95" s="46" t="s">
        <v>27</v>
      </c>
      <c r="E95" s="46" t="s">
        <v>51</v>
      </c>
      <c r="F95" s="79">
        <v>50</v>
      </c>
      <c r="G95" s="47"/>
      <c r="H95" s="71">
        <f>'FWC Unit prices'!$C$7</f>
        <v>0</v>
      </c>
      <c r="I95" s="48">
        <f t="shared" si="15"/>
        <v>0</v>
      </c>
      <c r="J95" s="110">
        <v>6</v>
      </c>
      <c r="K95" s="49">
        <f t="shared" si="16"/>
        <v>0</v>
      </c>
      <c r="L95" s="179">
        <f t="shared" si="18"/>
        <v>0</v>
      </c>
    </row>
    <row r="96" spans="2:12" ht="19.5" customHeight="1" thickBot="1" x14ac:dyDescent="0.3">
      <c r="B96" s="63" t="s">
        <v>176</v>
      </c>
      <c r="C96" s="46" t="s">
        <v>177</v>
      </c>
      <c r="D96" s="46" t="s">
        <v>27</v>
      </c>
      <c r="E96" s="46" t="s">
        <v>51</v>
      </c>
      <c r="F96" s="79">
        <v>12</v>
      </c>
      <c r="G96" s="47"/>
      <c r="H96" s="71">
        <f>'FWC Unit prices'!$C$7</f>
        <v>0</v>
      </c>
      <c r="I96" s="48">
        <f t="shared" si="15"/>
        <v>0</v>
      </c>
      <c r="J96" s="110">
        <v>6</v>
      </c>
      <c r="K96" s="49">
        <f t="shared" si="16"/>
        <v>0</v>
      </c>
      <c r="L96" s="179">
        <f t="shared" si="18"/>
        <v>0</v>
      </c>
    </row>
    <row r="97" spans="2:12" ht="19.5" customHeight="1" thickBot="1" x14ac:dyDescent="0.3">
      <c r="B97" s="63" t="s">
        <v>178</v>
      </c>
      <c r="C97" s="46" t="s">
        <v>179</v>
      </c>
      <c r="D97" s="46" t="s">
        <v>27</v>
      </c>
      <c r="E97" s="46" t="s">
        <v>51</v>
      </c>
      <c r="F97" s="79">
        <v>5</v>
      </c>
      <c r="G97" s="47"/>
      <c r="H97" s="71">
        <f>'FWC Unit prices'!$C$7</f>
        <v>0</v>
      </c>
      <c r="I97" s="48">
        <f t="shared" si="15"/>
        <v>0</v>
      </c>
      <c r="J97" s="110">
        <v>6</v>
      </c>
      <c r="K97" s="49">
        <f t="shared" si="16"/>
        <v>0</v>
      </c>
      <c r="L97" s="179">
        <f t="shared" si="18"/>
        <v>0</v>
      </c>
    </row>
    <row r="98" spans="2:12" ht="19.5" customHeight="1" thickBot="1" x14ac:dyDescent="0.3">
      <c r="B98" s="63" t="s">
        <v>180</v>
      </c>
      <c r="C98" s="46" t="s">
        <v>181</v>
      </c>
      <c r="D98" s="46" t="s">
        <v>27</v>
      </c>
      <c r="E98" s="46" t="s">
        <v>51</v>
      </c>
      <c r="F98" s="79">
        <v>5</v>
      </c>
      <c r="G98" s="47"/>
      <c r="H98" s="71">
        <f>'FWC Unit prices'!$C$7</f>
        <v>0</v>
      </c>
      <c r="I98" s="48">
        <f t="shared" si="15"/>
        <v>0</v>
      </c>
      <c r="J98" s="110">
        <v>6</v>
      </c>
      <c r="K98" s="49">
        <f t="shared" si="16"/>
        <v>0</v>
      </c>
      <c r="L98" s="179">
        <f t="shared" si="18"/>
        <v>0</v>
      </c>
    </row>
    <row r="99" spans="2:12" ht="19.5" customHeight="1" thickBot="1" x14ac:dyDescent="0.3">
      <c r="B99" s="63" t="s">
        <v>182</v>
      </c>
      <c r="C99" s="46" t="s">
        <v>183</v>
      </c>
      <c r="D99" s="46" t="s">
        <v>27</v>
      </c>
      <c r="E99" s="46" t="s">
        <v>51</v>
      </c>
      <c r="F99" s="79">
        <v>8</v>
      </c>
      <c r="G99" s="47"/>
      <c r="H99" s="71">
        <f>'FWC Unit prices'!$C$7</f>
        <v>0</v>
      </c>
      <c r="I99" s="48">
        <f t="shared" si="15"/>
        <v>0</v>
      </c>
      <c r="J99" s="110">
        <v>6</v>
      </c>
      <c r="K99" s="49">
        <f t="shared" si="16"/>
        <v>0</v>
      </c>
      <c r="L99" s="179">
        <f t="shared" si="18"/>
        <v>0</v>
      </c>
    </row>
    <row r="100" spans="2:12" ht="19.5" customHeight="1" thickBot="1" x14ac:dyDescent="0.3">
      <c r="B100" s="111" t="s">
        <v>184</v>
      </c>
      <c r="C100" s="112" t="s">
        <v>81</v>
      </c>
      <c r="D100" s="112" t="s">
        <v>27</v>
      </c>
      <c r="E100" s="112" t="s">
        <v>82</v>
      </c>
      <c r="F100" s="113" t="s">
        <v>81</v>
      </c>
      <c r="G100" s="113">
        <v>220.5</v>
      </c>
      <c r="H100" s="71">
        <f>'FWC Unit prices'!$C$7</f>
        <v>0</v>
      </c>
      <c r="I100" s="129"/>
      <c r="J100" s="130" t="s">
        <v>98</v>
      </c>
      <c r="K100" s="115">
        <f>G100*H100</f>
        <v>0</v>
      </c>
      <c r="L100" s="179">
        <f t="shared" si="18"/>
        <v>0</v>
      </c>
    </row>
    <row r="101" spans="2:12" ht="19.5" customHeight="1" thickBot="1" x14ac:dyDescent="0.3">
      <c r="B101" s="63" t="s">
        <v>185</v>
      </c>
      <c r="C101" s="46" t="s">
        <v>186</v>
      </c>
      <c r="D101" s="46" t="s">
        <v>27</v>
      </c>
      <c r="E101" s="46" t="s">
        <v>51</v>
      </c>
      <c r="F101" s="79">
        <v>2</v>
      </c>
      <c r="G101" s="47"/>
      <c r="H101" s="71">
        <f>'FWC Unit prices'!$C$7</f>
        <v>0</v>
      </c>
      <c r="I101" s="48">
        <f t="shared" si="15"/>
        <v>0</v>
      </c>
      <c r="J101" s="110">
        <v>78</v>
      </c>
      <c r="K101" s="49">
        <f t="shared" si="16"/>
        <v>0</v>
      </c>
      <c r="L101" s="179">
        <f t="shared" si="18"/>
        <v>0</v>
      </c>
    </row>
    <row r="102" spans="2:12" ht="19.5" customHeight="1" thickBot="1" x14ac:dyDescent="0.3">
      <c r="B102" s="63" t="s">
        <v>187</v>
      </c>
      <c r="C102" s="46" t="s">
        <v>188</v>
      </c>
      <c r="D102" s="46" t="s">
        <v>27</v>
      </c>
      <c r="E102" s="46" t="s">
        <v>51</v>
      </c>
      <c r="F102" s="79">
        <v>5</v>
      </c>
      <c r="G102" s="47"/>
      <c r="H102" s="71">
        <f>'FWC Unit prices'!$C$7</f>
        <v>0</v>
      </c>
      <c r="I102" s="48">
        <f>G102*H102</f>
        <v>0</v>
      </c>
      <c r="J102" s="110">
        <v>26</v>
      </c>
      <c r="K102" s="49">
        <f t="shared" si="16"/>
        <v>0</v>
      </c>
      <c r="L102" s="179">
        <f t="shared" si="18"/>
        <v>0</v>
      </c>
    </row>
    <row r="103" spans="2:12" ht="19.5" customHeight="1" thickBot="1" x14ac:dyDescent="0.3">
      <c r="B103" s="63" t="s">
        <v>189</v>
      </c>
      <c r="C103" s="46" t="s">
        <v>190</v>
      </c>
      <c r="D103" s="46" t="s">
        <v>27</v>
      </c>
      <c r="E103" s="46" t="s">
        <v>51</v>
      </c>
      <c r="F103" s="79">
        <v>16</v>
      </c>
      <c r="G103" s="47"/>
      <c r="H103" s="71">
        <f>'FWC Unit prices'!$C$7</f>
        <v>0</v>
      </c>
      <c r="I103" s="48">
        <f t="shared" si="15"/>
        <v>0</v>
      </c>
      <c r="J103" s="110">
        <v>6</v>
      </c>
      <c r="K103" s="49">
        <f t="shared" si="16"/>
        <v>0</v>
      </c>
      <c r="L103" s="179">
        <f t="shared" si="18"/>
        <v>0</v>
      </c>
    </row>
    <row r="104" spans="2:12" ht="19.5" customHeight="1" thickBot="1" x14ac:dyDescent="0.3">
      <c r="B104" s="63" t="s">
        <v>191</v>
      </c>
      <c r="C104" s="46" t="s">
        <v>192</v>
      </c>
      <c r="D104" s="46" t="s">
        <v>27</v>
      </c>
      <c r="E104" s="46" t="s">
        <v>51</v>
      </c>
      <c r="F104" s="79">
        <v>2</v>
      </c>
      <c r="G104" s="47"/>
      <c r="H104" s="71">
        <f>'FWC Unit prices'!$C$7</f>
        <v>0</v>
      </c>
      <c r="I104" s="48">
        <f t="shared" si="15"/>
        <v>0</v>
      </c>
      <c r="J104" s="110">
        <v>26</v>
      </c>
      <c r="K104" s="49">
        <f t="shared" si="16"/>
        <v>0</v>
      </c>
      <c r="L104" s="179">
        <f t="shared" si="18"/>
        <v>0</v>
      </c>
    </row>
    <row r="105" spans="2:12" ht="19.5" customHeight="1" thickBot="1" x14ac:dyDescent="0.3">
      <c r="B105" s="95" t="s">
        <v>193</v>
      </c>
      <c r="C105" s="57" t="s">
        <v>81</v>
      </c>
      <c r="D105" s="57" t="s">
        <v>27</v>
      </c>
      <c r="E105" s="57" t="s">
        <v>82</v>
      </c>
      <c r="F105" s="81" t="s">
        <v>81</v>
      </c>
      <c r="G105" s="81">
        <v>448</v>
      </c>
      <c r="H105" s="68">
        <f>'FWC Unit prices'!$C$7</f>
        <v>0</v>
      </c>
      <c r="I105" s="58"/>
      <c r="J105" s="59" t="s">
        <v>98</v>
      </c>
      <c r="K105" s="60">
        <f>G105*H105</f>
        <v>0</v>
      </c>
      <c r="L105" s="177">
        <f t="shared" si="18"/>
        <v>0</v>
      </c>
    </row>
  </sheetData>
  <sheetProtection algorithmName="SHA-512" hashValue="uyDhnhl/KsZNu5dRqqQjQNESDUBJUcW46c5az6rekJr+jXDOkbrqzy+ZMDwjx8XMIa9hSC3esY0UIXGUjDRtPg==" saltValue="JkS2RKZQKpt4qRfg76/AMw==" spinCount="100000" sheet="1" objects="1" scenarios="1"/>
  <mergeCells count="37">
    <mergeCell ref="L80:L81"/>
    <mergeCell ref="L74:L79"/>
    <mergeCell ref="F9:F10"/>
    <mergeCell ref="G9:G10"/>
    <mergeCell ref="H9:H10"/>
    <mergeCell ref="L61:L70"/>
    <mergeCell ref="L72:L73"/>
    <mergeCell ref="L11:L18"/>
    <mergeCell ref="L20:L21"/>
    <mergeCell ref="L22:L34"/>
    <mergeCell ref="L59:L60"/>
    <mergeCell ref="B59:B60"/>
    <mergeCell ref="B61:B70"/>
    <mergeCell ref="B72:B73"/>
    <mergeCell ref="B74:B79"/>
    <mergeCell ref="B80:B81"/>
    <mergeCell ref="B20:B21"/>
    <mergeCell ref="L9:L10"/>
    <mergeCell ref="L41:L42"/>
    <mergeCell ref="B43:B44"/>
    <mergeCell ref="L43:L44"/>
    <mergeCell ref="I9:I10"/>
    <mergeCell ref="J9:J10"/>
    <mergeCell ref="B11:B18"/>
    <mergeCell ref="B22:B34"/>
    <mergeCell ref="B41:B42"/>
    <mergeCell ref="O6:O7"/>
    <mergeCell ref="B9:B10"/>
    <mergeCell ref="C9:C10"/>
    <mergeCell ref="D9:D10"/>
    <mergeCell ref="K9:K10"/>
    <mergeCell ref="B6:J6"/>
    <mergeCell ref="B1:J1"/>
    <mergeCell ref="B2:J2"/>
    <mergeCell ref="E9:E10"/>
    <mergeCell ref="B3:J3"/>
    <mergeCell ref="B4:J4"/>
  </mergeCells>
  <phoneticPr fontId="15" type="noConversion"/>
  <conditionalFormatting sqref="B9 I8:J9">
    <cfRule type="endsWith" dxfId="49" priority="61" operator="endsWith" text="N/A">
      <formula>RIGHT(B8,LEN("N/A"))="N/A"</formula>
    </cfRule>
  </conditionalFormatting>
  <conditionalFormatting sqref="B11 B35:B41 B82:B105">
    <cfRule type="endsWith" dxfId="48" priority="39" operator="endsWith" text="N/A">
      <formula>RIGHT(B11,LEN("N/A"))="N/A"</formula>
    </cfRule>
    <cfRule type="endsWith" dxfId="47" priority="40" operator="endsWith" text="?">
      <formula>RIGHT(B11,LEN("?"))="?"</formula>
    </cfRule>
  </conditionalFormatting>
  <conditionalFormatting sqref="B22:B26">
    <cfRule type="endsWith" dxfId="46" priority="35" operator="endsWith" text="N/A">
      <formula>RIGHT(B22,LEN("N/A"))="N/A"</formula>
    </cfRule>
    <cfRule type="endsWith" dxfId="45" priority="36" operator="endsWith" text="?">
      <formula>RIGHT(B22,LEN("?"))="?"</formula>
    </cfRule>
  </conditionalFormatting>
  <conditionalFormatting sqref="B43">
    <cfRule type="endsWith" dxfId="44" priority="15" operator="endsWith" text="N/A">
      <formula>RIGHT(B43,LEN("N/A"))="N/A"</formula>
    </cfRule>
    <cfRule type="endsWith" dxfId="43" priority="16" operator="endsWith" text="?">
      <formula>RIGHT(B43,LEN("?"))="?"</formula>
    </cfRule>
  </conditionalFormatting>
  <conditionalFormatting sqref="B45:B59 B61 B71:B72 B74 B80">
    <cfRule type="endsWith" dxfId="42" priority="1" operator="endsWith" text="N/A">
      <formula>RIGHT(B45,LEN("N/A"))="N/A"</formula>
    </cfRule>
    <cfRule type="endsWith" dxfId="41" priority="2" operator="endsWith" text="?">
      <formula>RIGHT(B45,LEN("?"))="?"</formula>
    </cfRule>
  </conditionalFormatting>
  <conditionalFormatting sqref="B9:C9">
    <cfRule type="endsWith" dxfId="40" priority="59" operator="endsWith" text="N/A">
      <formula>RIGHT(B9,LEN("N/A"))="N/A"</formula>
    </cfRule>
    <cfRule type="endsWith" dxfId="39" priority="60" operator="endsWith" text="?">
      <formula>RIGHT(B9,LEN("?"))="?"</formula>
    </cfRule>
  </conditionalFormatting>
  <conditionalFormatting sqref="C9:G9">
    <cfRule type="endsWith" dxfId="38" priority="43" operator="endsWith" text="N/A">
      <formula>RIGHT(C9,LEN("N/A"))="N/A"</formula>
    </cfRule>
    <cfRule type="endsWith" dxfId="37" priority="44" operator="endsWith" text="?">
      <formula>RIGHT(C9,LEN("?"))="?"</formula>
    </cfRule>
  </conditionalFormatting>
  <conditionalFormatting sqref="D9:F9">
    <cfRule type="endsWith" dxfId="36" priority="41" operator="endsWith" text="N/A">
      <formula>RIGHT(D9,LEN("N/A"))="N/A"</formula>
    </cfRule>
    <cfRule type="endsWith" dxfId="35" priority="42" operator="endsWith" text="?">
      <formula>RIGHT(D9,LEN("?"))="?"</formula>
    </cfRule>
  </conditionalFormatting>
  <conditionalFormatting sqref="G9">
    <cfRule type="endsWith" dxfId="34" priority="57" operator="endsWith" text="N/A">
      <formula>RIGHT(G9,LEN("N/A"))="N/A"</formula>
    </cfRule>
    <cfRule type="endsWith" dxfId="33" priority="58" operator="endsWith" text="?">
      <formula>RIGHT(G9,LEN("?"))="?"</formula>
    </cfRule>
  </conditionalFormatting>
  <conditionalFormatting sqref="I8:J9 B9">
    <cfRule type="endsWith" dxfId="32" priority="62" operator="endsWith" text="?">
      <formula>RIGHT(B8,LEN("?"))="?"</formula>
    </cfRule>
  </conditionalFormatting>
  <conditionalFormatting sqref="K9:L9">
    <cfRule type="endsWith" dxfId="31" priority="51" operator="endsWith" text="N/A">
      <formula>RIGHT(K9,LEN("N/A"))="N/A"</formula>
    </cfRule>
    <cfRule type="endsWith" dxfId="30" priority="52" operator="endsWith" text="?">
      <formula>RIGHT(K9,LEN("?"))="?"</formula>
    </cfRule>
    <cfRule type="endsWith" dxfId="29" priority="53" operator="endsWith" text="N/A">
      <formula>RIGHT(K9,LEN("N/A"))="N/A"</formula>
    </cfRule>
    <cfRule type="endsWith" dxfId="28" priority="54" operator="endsWith" text="?">
      <formula>RIGHT(K9,LEN("?"))="?"</formula>
    </cfRule>
  </conditionalFormatting>
  <conditionalFormatting sqref="O6">
    <cfRule type="endsWith" dxfId="27" priority="47" operator="endsWith" text="N/A">
      <formula>RIGHT(O6,LEN("N/A"))="N/A"</formula>
    </cfRule>
    <cfRule type="endsWith" dxfId="26" priority="48" operator="endsWith" text="?">
      <formula>RIGHT(O6,LEN("?"))="?"</formula>
    </cfRule>
    <cfRule type="endsWith" dxfId="25" priority="49" operator="endsWith" text="N/A">
      <formula>RIGHT(O6,LEN("N/A"))="N/A"</formula>
    </cfRule>
    <cfRule type="endsWith" dxfId="24" priority="50" operator="endsWith" text="?">
      <formula>RIGHT(O6,LEN("?"))="?"</formula>
    </cfRule>
  </conditionalFormatting>
  <dataValidations count="1">
    <dataValidation type="decimal" allowBlank="1" showInputMessage="1" showErrorMessage="1" sqref="G11:G18 G35" xr:uid="{5ADB7E27-FDDF-41B4-B2B0-DE4A82F96C1B}">
      <formula1>0</formula1>
      <formula2>1000</formula2>
    </dataValidation>
  </dataValidations>
  <pageMargins left="0.7" right="0.7" top="0.75" bottom="0.75" header="0.3" footer="0.3"/>
  <pageSetup paperSize="9" orientation="portrait" r:id="rId1"/>
  <ignoredErrors>
    <ignoredError sqref="K88 K100 K58"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619A45F-11A8-430D-9024-982D7910C7E3}">
          <x14:formula1>
            <xm:f>'FWC Unit prices'!$C$6:$C$6</xm:f>
          </x14:formula1>
          <xm:sqref>D19:D21 D46:D48 D50:D58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4D026-C170-4B57-8E36-7B7E8778F3B0}">
  <dimension ref="B1:N18"/>
  <sheetViews>
    <sheetView tabSelected="1" topLeftCell="B5" zoomScale="75" workbookViewId="0">
      <selection activeCell="E12" sqref="E12"/>
    </sheetView>
  </sheetViews>
  <sheetFormatPr defaultColWidth="8.85546875" defaultRowHeight="15" x14ac:dyDescent="0.25"/>
  <cols>
    <col min="1" max="1" width="8.85546875" style="88"/>
    <col min="2" max="2" width="25" style="90" customWidth="1"/>
    <col min="3" max="4" width="28.85546875" style="91" customWidth="1"/>
    <col min="5" max="5" width="18.140625" style="91" customWidth="1"/>
    <col min="6" max="6" width="14.5703125" style="91" customWidth="1"/>
    <col min="7" max="8" width="14.42578125" style="88" customWidth="1"/>
    <col min="9" max="9" width="17.7109375" style="88" customWidth="1"/>
    <col min="10" max="10" width="13.85546875" style="88" customWidth="1"/>
    <col min="11" max="11" width="19.7109375" style="88" customWidth="1"/>
    <col min="12" max="12" width="18.140625" style="88" customWidth="1"/>
    <col min="13" max="13" width="8.85546875" style="88"/>
    <col min="14" max="14" width="26.7109375" style="88" customWidth="1"/>
    <col min="15" max="15" width="21.28515625" style="88" customWidth="1"/>
    <col min="16" max="16384" width="8.85546875" style="88"/>
  </cols>
  <sheetData>
    <row r="1" spans="2:14" ht="19.5" thickBot="1" x14ac:dyDescent="0.3">
      <c r="B1" s="135" t="s">
        <v>194</v>
      </c>
      <c r="C1" s="136"/>
      <c r="D1" s="136"/>
      <c r="E1" s="136"/>
      <c r="F1" s="136"/>
      <c r="G1" s="136"/>
      <c r="H1" s="136"/>
      <c r="I1" s="136"/>
      <c r="J1" s="137"/>
    </row>
    <row r="2" spans="2:14" ht="61.5" customHeight="1" x14ac:dyDescent="0.25">
      <c r="B2" s="138" t="s">
        <v>195</v>
      </c>
      <c r="C2" s="139"/>
      <c r="D2" s="139"/>
      <c r="E2" s="139"/>
      <c r="F2" s="139"/>
      <c r="G2" s="139"/>
      <c r="H2" s="139"/>
      <c r="I2" s="139"/>
      <c r="J2" s="140"/>
    </row>
    <row r="3" spans="2:14" ht="214.5" customHeight="1" x14ac:dyDescent="0.25">
      <c r="B3" s="143" t="s">
        <v>196</v>
      </c>
      <c r="C3" s="171"/>
      <c r="D3" s="171"/>
      <c r="E3" s="171"/>
      <c r="F3" s="171"/>
      <c r="G3" s="171"/>
      <c r="H3" s="171"/>
      <c r="I3" s="171"/>
      <c r="J3" s="172"/>
    </row>
    <row r="4" spans="2:14" ht="60.75" customHeight="1" thickBot="1" x14ac:dyDescent="0.3">
      <c r="B4" s="146" t="s">
        <v>36</v>
      </c>
      <c r="C4" s="173"/>
      <c r="D4" s="173"/>
      <c r="E4" s="173"/>
      <c r="F4" s="173"/>
      <c r="G4" s="173"/>
      <c r="H4" s="173"/>
      <c r="I4" s="173"/>
      <c r="J4" s="174"/>
    </row>
    <row r="6" spans="2:14" ht="15.75" thickBot="1" x14ac:dyDescent="0.3"/>
    <row r="7" spans="2:14" x14ac:dyDescent="0.25">
      <c r="N7" s="149" t="s">
        <v>197</v>
      </c>
    </row>
    <row r="8" spans="2:14" x14ac:dyDescent="0.25">
      <c r="N8" s="150"/>
    </row>
    <row r="9" spans="2:14" ht="15.75" customHeight="1" thickBot="1" x14ac:dyDescent="0.3">
      <c r="I9" s="62"/>
      <c r="J9" s="62"/>
      <c r="N9" s="92">
        <f>SUM(L12:L17)</f>
        <v>0</v>
      </c>
    </row>
    <row r="10" spans="2:14" ht="45.6" customHeight="1" x14ac:dyDescent="0.25">
      <c r="B10" s="141" t="s">
        <v>38</v>
      </c>
      <c r="C10" s="141" t="s">
        <v>198</v>
      </c>
      <c r="D10" s="141" t="s">
        <v>40</v>
      </c>
      <c r="E10" s="141" t="s">
        <v>41</v>
      </c>
      <c r="F10" s="141" t="s">
        <v>42</v>
      </c>
      <c r="G10" s="161" t="s">
        <v>43</v>
      </c>
      <c r="H10" s="162" t="s">
        <v>44</v>
      </c>
      <c r="I10" s="157" t="s">
        <v>199</v>
      </c>
      <c r="J10" s="159" t="s">
        <v>200</v>
      </c>
      <c r="K10" s="141" t="s">
        <v>201</v>
      </c>
      <c r="L10" s="141" t="s">
        <v>202</v>
      </c>
    </row>
    <row r="11" spans="2:14" ht="45" customHeight="1" thickBot="1" x14ac:dyDescent="0.3">
      <c r="B11" s="142"/>
      <c r="C11" s="142"/>
      <c r="D11" s="142"/>
      <c r="E11" s="142"/>
      <c r="F11" s="142"/>
      <c r="G11" s="158"/>
      <c r="H11" s="160"/>
      <c r="I11" s="158"/>
      <c r="J11" s="160"/>
      <c r="K11" s="142"/>
      <c r="L11" s="142"/>
    </row>
    <row r="12" spans="2:14" ht="20.100000000000001" customHeight="1" x14ac:dyDescent="0.25">
      <c r="B12" s="152" t="s">
        <v>203</v>
      </c>
      <c r="C12" s="28" t="s">
        <v>204</v>
      </c>
      <c r="D12" s="28" t="s">
        <v>27</v>
      </c>
      <c r="E12" s="28" t="s">
        <v>51</v>
      </c>
      <c r="F12" s="80">
        <v>24</v>
      </c>
      <c r="G12" s="3"/>
      <c r="H12" s="31">
        <f>'FWC Unit prices'!$C$7</f>
        <v>0</v>
      </c>
      <c r="I12" s="29">
        <f>G12*H12</f>
        <v>0</v>
      </c>
      <c r="J12" s="36">
        <v>13</v>
      </c>
      <c r="K12" s="30">
        <f>I12*J12</f>
        <v>0</v>
      </c>
      <c r="L12" s="163">
        <f>SUM(K12:K17)</f>
        <v>0</v>
      </c>
    </row>
    <row r="13" spans="2:14" ht="20.100000000000001" customHeight="1" x14ac:dyDescent="0.25">
      <c r="B13" s="156"/>
      <c r="C13" s="28" t="s">
        <v>205</v>
      </c>
      <c r="D13" s="28" t="s">
        <v>27</v>
      </c>
      <c r="E13" s="28" t="s">
        <v>51</v>
      </c>
      <c r="F13" s="80">
        <v>8</v>
      </c>
      <c r="G13" s="3"/>
      <c r="H13" s="31">
        <f>'FWC Unit prices'!$C$7</f>
        <v>0</v>
      </c>
      <c r="I13" s="29">
        <f>G13*H13</f>
        <v>0</v>
      </c>
      <c r="J13" s="36">
        <v>2</v>
      </c>
      <c r="K13" s="30">
        <f>I13*J13</f>
        <v>0</v>
      </c>
      <c r="L13" s="154"/>
    </row>
    <row r="14" spans="2:14" ht="20.100000000000001" customHeight="1" x14ac:dyDescent="0.25">
      <c r="B14" s="156"/>
      <c r="C14" s="28" t="s">
        <v>206</v>
      </c>
      <c r="D14" s="28" t="s">
        <v>27</v>
      </c>
      <c r="E14" s="28" t="s">
        <v>51</v>
      </c>
      <c r="F14" s="80">
        <v>8</v>
      </c>
      <c r="G14" s="3"/>
      <c r="H14" s="31">
        <f>'FWC Unit prices'!$C$7</f>
        <v>0</v>
      </c>
      <c r="I14" s="29">
        <f t="shared" ref="I14:I17" si="0">G14*H14</f>
        <v>0</v>
      </c>
      <c r="J14" s="36">
        <v>2</v>
      </c>
      <c r="K14" s="30">
        <f t="shared" ref="K14:K17" si="1">I14*J14</f>
        <v>0</v>
      </c>
      <c r="L14" s="154"/>
    </row>
    <row r="15" spans="2:14" ht="20.100000000000001" customHeight="1" x14ac:dyDescent="0.25">
      <c r="B15" s="156"/>
      <c r="C15" s="28" t="s">
        <v>207</v>
      </c>
      <c r="D15" s="28" t="s">
        <v>27</v>
      </c>
      <c r="E15" s="28" t="s">
        <v>51</v>
      </c>
      <c r="F15" s="80">
        <v>208</v>
      </c>
      <c r="G15" s="3"/>
      <c r="H15" s="31">
        <f>'FWC Unit prices'!$C$7</f>
        <v>0</v>
      </c>
      <c r="I15" s="29">
        <f t="shared" si="0"/>
        <v>0</v>
      </c>
      <c r="J15" s="36">
        <v>13</v>
      </c>
      <c r="K15" s="30">
        <f t="shared" si="1"/>
        <v>0</v>
      </c>
      <c r="L15" s="154"/>
    </row>
    <row r="16" spans="2:14" ht="20.100000000000001" customHeight="1" x14ac:dyDescent="0.25">
      <c r="B16" s="156"/>
      <c r="C16" s="28" t="s">
        <v>208</v>
      </c>
      <c r="D16" s="28" t="s">
        <v>27</v>
      </c>
      <c r="E16" s="28" t="s">
        <v>51</v>
      </c>
      <c r="F16" s="80">
        <v>0.6</v>
      </c>
      <c r="G16" s="3"/>
      <c r="H16" s="31">
        <f>'FWC Unit prices'!$C$7</f>
        <v>0</v>
      </c>
      <c r="I16" s="29">
        <f t="shared" si="0"/>
        <v>0</v>
      </c>
      <c r="J16" s="36">
        <v>13</v>
      </c>
      <c r="K16" s="30">
        <f t="shared" si="1"/>
        <v>0</v>
      </c>
      <c r="L16" s="154"/>
    </row>
    <row r="17" spans="2:12" ht="19.5" customHeight="1" thickBot="1" x14ac:dyDescent="0.3">
      <c r="B17" s="153"/>
      <c r="C17" s="28" t="s">
        <v>209</v>
      </c>
      <c r="D17" s="28" t="s">
        <v>27</v>
      </c>
      <c r="E17" s="28" t="s">
        <v>51</v>
      </c>
      <c r="F17" s="80">
        <v>8</v>
      </c>
      <c r="G17" s="3"/>
      <c r="H17" s="31">
        <f>'FWC Unit prices'!$C$7</f>
        <v>0</v>
      </c>
      <c r="I17" s="29">
        <f t="shared" si="0"/>
        <v>0</v>
      </c>
      <c r="J17" s="36">
        <v>6</v>
      </c>
      <c r="K17" s="30">
        <f t="shared" si="1"/>
        <v>0</v>
      </c>
      <c r="L17" s="155"/>
    </row>
    <row r="18" spans="2:12" x14ac:dyDescent="0.25">
      <c r="B18" s="39"/>
      <c r="C18" s="40"/>
      <c r="D18" s="40"/>
      <c r="E18" s="40"/>
      <c r="F18" s="41"/>
      <c r="G18" s="41"/>
      <c r="H18" s="41"/>
      <c r="I18" s="39"/>
      <c r="J18" s="39"/>
      <c r="K18" s="39"/>
      <c r="L18" s="55"/>
    </row>
  </sheetData>
  <sheetProtection algorithmName="SHA-512" hashValue="RWALkcUFkAVwDwMCShUiWWF+OxzVflGNlVwq7gmv8yqh1UytizT8Y8Fnlgbb6nh38Ij0e5XexEjNpLNvG0rzRA==" saltValue="pU7JhVylLGykz9Tsbfjr/A==" spinCount="100000" sheet="1" objects="1" scenarios="1"/>
  <mergeCells count="18">
    <mergeCell ref="L12:L17"/>
    <mergeCell ref="B12:B17"/>
    <mergeCell ref="N7:N8"/>
    <mergeCell ref="D10:D11"/>
    <mergeCell ref="B10:B11"/>
    <mergeCell ref="C10:C11"/>
    <mergeCell ref="K10:K11"/>
    <mergeCell ref="G10:G11"/>
    <mergeCell ref="H10:H11"/>
    <mergeCell ref="F10:F11"/>
    <mergeCell ref="I10:I11"/>
    <mergeCell ref="J10:J11"/>
    <mergeCell ref="E10:E11"/>
    <mergeCell ref="B1:J1"/>
    <mergeCell ref="B2:J2"/>
    <mergeCell ref="B3:J3"/>
    <mergeCell ref="B4:J4"/>
    <mergeCell ref="L10:L11"/>
  </mergeCells>
  <phoneticPr fontId="15" type="noConversion"/>
  <conditionalFormatting sqref="B10 I9:J10">
    <cfRule type="endsWith" dxfId="23" priority="99" operator="endsWith" text="N/A">
      <formula>RIGHT(B9,LEN("N/A"))="N/A"</formula>
    </cfRule>
  </conditionalFormatting>
  <conditionalFormatting sqref="B12:B16">
    <cfRule type="endsWith" dxfId="22" priority="25" operator="endsWith" text="N/A">
      <formula>RIGHT(B12,LEN("N/A"))="N/A"</formula>
    </cfRule>
    <cfRule type="endsWith" dxfId="21" priority="26" operator="endsWith" text="?">
      <formula>RIGHT(B12,LEN("?"))="?"</formula>
    </cfRule>
  </conditionalFormatting>
  <conditionalFormatting sqref="B10:C10">
    <cfRule type="endsWith" dxfId="20" priority="95" operator="endsWith" text="N/A">
      <formula>RIGHT(B10,LEN("N/A"))="N/A"</formula>
    </cfRule>
    <cfRule type="endsWith" dxfId="19" priority="96" operator="endsWith" text="?">
      <formula>RIGHT(B10,LEN("?"))="?"</formula>
    </cfRule>
  </conditionalFormatting>
  <conditionalFormatting sqref="C10:D10">
    <cfRule type="endsWith" dxfId="18" priority="55" operator="endsWith" text="N/A">
      <formula>RIGHT(C10,LEN("N/A"))="N/A"</formula>
    </cfRule>
    <cfRule type="endsWith" dxfId="17" priority="56" operator="endsWith" text="?">
      <formula>RIGHT(C10,LEN("?"))="?"</formula>
    </cfRule>
  </conditionalFormatting>
  <conditionalFormatting sqref="D10:F10">
    <cfRule type="endsWith" dxfId="16" priority="3" operator="endsWith" text="N/A">
      <formula>RIGHT(D10,LEN("N/A"))="N/A"</formula>
    </cfRule>
    <cfRule type="endsWith" dxfId="15" priority="4" operator="endsWith" text="?">
      <formula>RIGHT(D10,LEN("?"))="?"</formula>
    </cfRule>
  </conditionalFormatting>
  <conditionalFormatting sqref="E10">
    <cfRule type="endsWith" dxfId="14" priority="1" operator="endsWith" text="N/A">
      <formula>RIGHT(E10,LEN("N/A"))="N/A"</formula>
    </cfRule>
    <cfRule type="endsWith" dxfId="13" priority="2" operator="endsWith" text="?">
      <formula>RIGHT(E10,LEN("?"))="?"</formula>
    </cfRule>
  </conditionalFormatting>
  <conditionalFormatting sqref="F10:G10">
    <cfRule type="endsWith" dxfId="12" priority="7" operator="endsWith" text="N/A">
      <formula>RIGHT(F10,LEN("N/A"))="N/A"</formula>
    </cfRule>
    <cfRule type="endsWith" dxfId="11" priority="8" operator="endsWith" text="?">
      <formula>RIGHT(F10,LEN("?"))="?"</formula>
    </cfRule>
  </conditionalFormatting>
  <conditionalFormatting sqref="G10">
    <cfRule type="endsWith" dxfId="10" priority="91" operator="endsWith" text="N/A">
      <formula>RIGHT(G10,LEN("N/A"))="N/A"</formula>
    </cfRule>
    <cfRule type="endsWith" dxfId="9" priority="92" operator="endsWith" text="?">
      <formula>RIGHT(G10,LEN("?"))="?"</formula>
    </cfRule>
  </conditionalFormatting>
  <conditionalFormatting sqref="I9:J10 B10">
    <cfRule type="endsWith" dxfId="8" priority="100" operator="endsWith" text="?">
      <formula>RIGHT(B9,LEN("?"))="?"</formula>
    </cfRule>
  </conditionalFormatting>
  <conditionalFormatting sqref="K10:L10">
    <cfRule type="endsWith" dxfId="7" priority="73" operator="endsWith" text="N/A">
      <formula>RIGHT(K10,LEN("N/A"))="N/A"</formula>
    </cfRule>
    <cfRule type="endsWith" dxfId="6" priority="74" operator="endsWith" text="?">
      <formula>RIGHT(K10,LEN("?"))="?"</formula>
    </cfRule>
    <cfRule type="endsWith" dxfId="5" priority="75" operator="endsWith" text="N/A">
      <formula>RIGHT(K10,LEN("N/A"))="N/A"</formula>
    </cfRule>
    <cfRule type="endsWith" dxfId="4" priority="76" operator="endsWith" text="?">
      <formula>RIGHT(K10,LEN("?"))="?"</formula>
    </cfRule>
  </conditionalFormatting>
  <conditionalFormatting sqref="N7">
    <cfRule type="endsWith" dxfId="3" priority="65" operator="endsWith" text="N/A">
      <formula>RIGHT(N7,LEN("N/A"))="N/A"</formula>
    </cfRule>
    <cfRule type="endsWith" dxfId="2" priority="66" operator="endsWith" text="?">
      <formula>RIGHT(N7,LEN("?"))="?"</formula>
    </cfRule>
    <cfRule type="endsWith" dxfId="1" priority="67" operator="endsWith" text="N/A">
      <formula>RIGHT(N7,LEN("N/A"))="N/A"</formula>
    </cfRule>
    <cfRule type="endsWith" dxfId="0" priority="68" operator="endsWith" text="?">
      <formula>RIGHT(N7,LEN("?"))="?"</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EDC71-7FA7-4FBD-AADF-8FFCE7E3BF6F}">
  <dimension ref="A2:D7"/>
  <sheetViews>
    <sheetView topLeftCell="B1" workbookViewId="0">
      <selection activeCell="D5" sqref="D5"/>
    </sheetView>
  </sheetViews>
  <sheetFormatPr defaultColWidth="8.85546875" defaultRowHeight="15" x14ac:dyDescent="0.25"/>
  <cols>
    <col min="1" max="1" width="25.140625" style="88" customWidth="1"/>
    <col min="2" max="2" width="8.85546875" style="88"/>
    <col min="3" max="3" width="54.7109375" style="88" bestFit="1" customWidth="1"/>
    <col min="4" max="4" width="32.42578125" style="88" customWidth="1"/>
    <col min="5" max="16384" width="8.85546875" style="88"/>
  </cols>
  <sheetData>
    <row r="2" spans="1:4" ht="15.75" thickBot="1" x14ac:dyDescent="0.3"/>
    <row r="3" spans="1:4" ht="30" customHeight="1" x14ac:dyDescent="0.25">
      <c r="A3" s="89"/>
      <c r="C3" s="82" t="s">
        <v>210</v>
      </c>
      <c r="D3" s="83">
        <f>SUMIF('Delivery Provision scenario SC1'!$E$11:$E$105,"PDM",'Delivery Provision scenario SC1'!$L$11:$L$105)</f>
        <v>0</v>
      </c>
    </row>
    <row r="4" spans="1:4" ht="33.75" customHeight="1" x14ac:dyDescent="0.25">
      <c r="A4" s="89"/>
      <c r="C4" s="84" t="s">
        <v>211</v>
      </c>
      <c r="D4" s="85">
        <f>SUMIF('Delivery Provision scenario SC1'!$E$11:$E$105,"DoD",'Delivery Provision scenario SC1'!$L$11:$L$105)</f>
        <v>0</v>
      </c>
    </row>
    <row r="5" spans="1:4" ht="15.75" x14ac:dyDescent="0.25">
      <c r="C5" s="84" t="s">
        <v>212</v>
      </c>
      <c r="D5" s="85">
        <f>SUMIF('Delivery Provision scenario SC2'!$E$12:$E$17, "PDM",'Delivery Provision scenario SC2'!$L$12:$L$17)</f>
        <v>0</v>
      </c>
    </row>
    <row r="6" spans="1:4" ht="15.75" x14ac:dyDescent="0.25">
      <c r="C6" s="84" t="s">
        <v>213</v>
      </c>
      <c r="D6" s="85">
        <f>SUMIF('Delivery Provision scenario SC2'!$E$12:$E$17, "DoD",'Delivery Provision scenario SC2'!$L$12:$L$17)</f>
        <v>0</v>
      </c>
    </row>
    <row r="7" spans="1:4" ht="16.5" thickBot="1" x14ac:dyDescent="0.3">
      <c r="C7" s="86" t="s">
        <v>214</v>
      </c>
      <c r="D7" s="87">
        <f>SUM(D3:D6)</f>
        <v>0</v>
      </c>
    </row>
  </sheetData>
  <sheetProtection algorithmName="SHA-512" hashValue="sRxgBqrFYiqxeaSozpG5SELn16XGMvn15oewNgE9ZmqbqTGC0ZrxyP+q4onmXjhWzHPhSCZXSUezoGnR2A1zuQ==" saltValue="mU/PNZMJnxilWuQmn/qqiA=="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FDFBFE29B91144A51B82C8A67E7D2D" ma:contentTypeVersion="17" ma:contentTypeDescription="Create a new document." ma:contentTypeScope="" ma:versionID="21c7dc96297b0818419816549c113bf7">
  <xsd:schema xmlns:xsd="http://www.w3.org/2001/XMLSchema" xmlns:xs="http://www.w3.org/2001/XMLSchema" xmlns:p="http://schemas.microsoft.com/office/2006/metadata/properties" xmlns:ns2="20d8e88f-1641-4a20-87df-ff35996ac6ae" xmlns:ns3="478507aa-8bc7-434c-b3bb-991067de1697" targetNamespace="http://schemas.microsoft.com/office/2006/metadata/properties" ma:root="true" ma:fieldsID="24cf07afe131bd394ac3c919e1d4f7cb" ns2:_="" ns3:_="">
    <xsd:import namespace="20d8e88f-1641-4a20-87df-ff35996ac6ae"/>
    <xsd:import namespace="478507aa-8bc7-434c-b3bb-991067de16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k68f256d53a642798c438f3bcee69dfb" minOccurs="0"/>
                <xsd:element ref="ns3:TaxCatchAll"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8e88f-1641-4a20-87df-ff35996ac6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k68f256d53a642798c438f3bcee69dfb" ma:index="15" ma:taxonomy="true" ma:internalName="k68f256d53a642798c438f3bcee69dfb" ma:taxonomyFieldName="Department" ma:displayName="Department" ma:default="1;#PMQ|54006f96-8d37-4f92-9a4e-13508ca112e1" ma:fieldId="{468f256d-53a6-4279-8c43-8f3bcee69dfb}" ma:sspId="1ba251b7-aaed-409f-a5e1-12002cb8b1e0" ma:termSetId="8ed8c9ea-7052-4c1d-a4d7-b9c10bffea6f" ma:anchorId="00000000-0000-0000-0000-000000000000" ma:open="true" ma:isKeyword="false">
      <xsd:complexType>
        <xsd:sequence>
          <xsd:element ref="pc:Terms" minOccurs="0" maxOccurs="1"/>
        </xsd:sequence>
      </xsd:complex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ba251b7-aaed-409f-a5e1-12002cb8b1e0"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78507aa-8bc7-434c-b3bb-991067de169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0d9145a-56e5-4258-84ad-59e7619671f8}" ma:internalName="TaxCatchAll" ma:showField="CatchAllData" ma:web="478507aa-8bc7-434c-b3bb-991067de16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d8e88f-1641-4a20-87df-ff35996ac6ae">
      <Terms xmlns="http://schemas.microsoft.com/office/infopath/2007/PartnerControls"/>
    </lcf76f155ced4ddcb4097134ff3c332f>
    <k68f256d53a642798c438f3bcee69dfb xmlns="20d8e88f-1641-4a20-87df-ff35996ac6ae">
      <Terms xmlns="http://schemas.microsoft.com/office/infopath/2007/PartnerControls">
        <TermInfo xmlns="http://schemas.microsoft.com/office/infopath/2007/PartnerControls">
          <TermName xmlns="http://schemas.microsoft.com/office/infopath/2007/PartnerControls">PMQ</TermName>
          <TermId xmlns="http://schemas.microsoft.com/office/infopath/2007/PartnerControls">54006f96-8d37-4f92-9a4e-13508ca112e1</TermId>
        </TermInfo>
      </Terms>
    </k68f256d53a642798c438f3bcee69dfb>
    <TaxCatchAll xmlns="478507aa-8bc7-434c-b3bb-991067de1697">
      <Value>1</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92479E-293D-4131-A56E-FBAC185150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8e88f-1641-4a20-87df-ff35996ac6ae"/>
    <ds:schemaRef ds:uri="478507aa-8bc7-434c-b3bb-991067de16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3D69F4-8556-4F16-A8A7-56AD164C2CE8}">
  <ds:schemaRefs>
    <ds:schemaRef ds:uri="478507aa-8bc7-434c-b3bb-991067de1697"/>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http://purl.org/dc/dcmitype/"/>
    <ds:schemaRef ds:uri="20d8e88f-1641-4a20-87df-ff35996ac6ae"/>
    <ds:schemaRef ds:uri="http://purl.org/dc/terms/"/>
    <ds:schemaRef ds:uri="http://schemas.microsoft.com/office/2006/metadata/properties"/>
  </ds:schemaRefs>
</ds:datastoreItem>
</file>

<file path=customXml/itemProps3.xml><?xml version="1.0" encoding="utf-8"?>
<ds:datastoreItem xmlns:ds="http://schemas.openxmlformats.org/officeDocument/2006/customXml" ds:itemID="{025693A3-2256-4FC7-A7B2-82E09073B1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General Information</vt:lpstr>
      <vt:lpstr>FWC Unit prices</vt:lpstr>
      <vt:lpstr>Delivery Provision scenario SC1</vt:lpstr>
      <vt:lpstr>Delivery Provision scenario SC2</vt:lpstr>
      <vt:lpstr>Evaluation</vt:lpstr>
      <vt:lpstr>'General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Lot 1 Financial Template for Euspa service support</dc:title>
  <dc:subject/>
  <dc:creator>MAGAZZU Massimo</dc:creator>
  <cp:keywords/>
  <dc:description/>
  <cp:lastModifiedBy>SCARAMUZZA Alessandro</cp:lastModifiedBy>
  <cp:revision/>
  <dcterms:created xsi:type="dcterms:W3CDTF">2023-12-07T08:45:19Z</dcterms:created>
  <dcterms:modified xsi:type="dcterms:W3CDTF">2026-06-23T15:55:00Z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_PRSUserSegment">
    <vt:lpwstr/>
  </property>
  <property fmtid="{D5CDD505-2E9C-101B-9397-08002B2CF9AE}" pid="3" name="DMS_EUCIClassification">
    <vt:lpwstr/>
  </property>
  <property fmtid="{D5CDD505-2E9C-101B-9397-08002B2CF9AE}" pid="4" name="DMS_PublishingTag">
    <vt:lpwstr/>
  </property>
  <property fmtid="{D5CDD505-2E9C-101B-9397-08002B2CF9AE}" pid="5" name="_dlc_DocIdItemGuid">
    <vt:lpwstr>d4a3f8a3-99ea-4faf-8b3e-03392684fbbb</vt:lpwstr>
  </property>
  <property fmtid="{D5CDD505-2E9C-101B-9397-08002B2CF9AE}" pid="6" name="DMS_PublishingTagHTField0">
    <vt:lpwstr/>
  </property>
  <property fmtid="{D5CDD505-2E9C-101B-9397-08002B2CF9AE}" pid="7" name="ContentTypeId">
    <vt:lpwstr>0x010100C5FDFBFE29B91144A51B82C8A67E7D2D</vt:lpwstr>
  </property>
  <property fmtid="{D5CDD505-2E9C-101B-9397-08002B2CF9AE}" pid="8" name="TaxCatchAll">
    <vt:lpwstr/>
  </property>
  <property fmtid="{D5CDD505-2E9C-101B-9397-08002B2CF9AE}" pid="9" name="_dlc_DocIdUrl">
    <vt:lpwstr>https://intranet.euspa.europa.eu/project/home/LegalPortal/_layouts/15/DocIdRedir.aspx?ID=GSAPRJ-452904034-3560, GSAPRJ-452904034-3560</vt:lpwstr>
  </property>
  <property fmtid="{D5CDD505-2E9C-101B-9397-08002B2CF9AE}" pid="10" name="_dlc_DocIdPersistId">
    <vt:bool>false</vt:bool>
  </property>
  <property fmtid="{D5CDD505-2E9C-101B-9397-08002B2CF9AE}" pid="11" name="_dlc_DocId">
    <vt:lpwstr>GSAPRJ-452904034-3560</vt:lpwstr>
  </property>
  <property fmtid="{D5CDD505-2E9C-101B-9397-08002B2CF9AE}" pid="12" name="MediaServiceImageTags">
    <vt:lpwstr/>
  </property>
  <property fmtid="{D5CDD505-2E9C-101B-9397-08002B2CF9AE}" pid="13" name="Department">
    <vt:lpwstr>1;#PMQ|54006f96-8d37-4f92-9a4e-13508ca112e1</vt:lpwstr>
  </property>
</Properties>
</file>