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caraal\Desktop\CEBS TEAM\COST Engineering\PROCUREMENT\FWC ADMIN Support\"/>
    </mc:Choice>
  </mc:AlternateContent>
  <xr:revisionPtr revIDLastSave="0" documentId="13_ncr:1_{20EDDCF7-3B51-4821-AD27-496EEFFE71A8}" xr6:coauthVersionLast="47" xr6:coauthVersionMax="47" xr10:uidLastSave="{00000000-0000-0000-0000-000000000000}"/>
  <bookViews>
    <workbookView xWindow="-108" yWindow="-108" windowWidth="23256" windowHeight="13896" tabRatio="680" xr2:uid="{E34229F8-6D48-4405-A2B5-B8388760F4A2}"/>
  </bookViews>
  <sheets>
    <sheet name="General Information" sheetId="10" r:id="rId1"/>
    <sheet name="FWC Unit prices" sheetId="1" r:id="rId2"/>
    <sheet name="Delivery Provision scenario SC1" sheetId="13" r:id="rId3"/>
    <sheet name="Evaluation" sheetId="5" r:id="rId4"/>
  </sheets>
  <externalReferences>
    <externalReference r:id="rId5"/>
    <externalReference r:id="rId6"/>
  </externalReferences>
  <definedNames>
    <definedName name="_xlnm._FilterDatabase" localSheetId="2" hidden="1">'Delivery Provision scenario SC1'!$B$9:$L$53</definedName>
    <definedName name="Cost_Sheets_Version" localSheetId="2">'[1]Cost Sheets Values'!$J$3</definedName>
    <definedName name="Cost_Sheets_Version">'[2]Cost Sheets Values'!$J$3</definedName>
    <definedName name="Country_Code" localSheetId="2">'[1]Cost Sheets Values'!$D$3:$D$70</definedName>
    <definedName name="Country_Code">'[2]Cost Sheets Values'!$D$3:$D$70</definedName>
    <definedName name="Country_name" localSheetId="2">'[1]Cost Sheets Values'!$C$3:$C$70</definedName>
    <definedName name="Country_name">'[2]Cost Sheets Values'!$C$3:$C$70</definedName>
    <definedName name="_xlnm.Print_Area" localSheetId="0">'General Information'!$B$1:$E$3</definedName>
    <definedName name="Type_of_Price" localSheetId="2">'[1]Cost Sheets Values'!$M$3:$M$10</definedName>
    <definedName name="Type_of_Price">'[2]Cost Sheets Values'!$M$3:$M$10</definedName>
    <definedName name="Years_list" localSheetId="2">'[1]Cost Sheets Values'!$G$3:$G$53</definedName>
    <definedName name="Years_list">'[2]Cost Sheets Values'!$G$3:$G$53</definedName>
    <definedName name="Z_F4F80A2D_18C8_4FE7_82F4_0BDA4E4545A4_.wvu.PrintArea" localSheetId="0" hidden="1">'General Information'!$B$1:$E$3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3" l="1"/>
  <c r="I53" i="13" s="1"/>
  <c r="K53" i="13" s="1"/>
  <c r="H52" i="13"/>
  <c r="I52" i="13" s="1"/>
  <c r="K52" i="13" s="1"/>
  <c r="H51" i="13"/>
  <c r="I51" i="13" s="1"/>
  <c r="H50" i="13"/>
  <c r="I50" i="13" s="1"/>
  <c r="K50" i="13" s="1"/>
  <c r="H49" i="13"/>
  <c r="I49" i="13" s="1"/>
  <c r="K49" i="13" s="1"/>
  <c r="H48" i="13"/>
  <c r="I48" i="13" s="1"/>
  <c r="K48" i="13" s="1"/>
  <c r="H47" i="13"/>
  <c r="K47" i="13" s="1"/>
  <c r="H46" i="13"/>
  <c r="I46" i="13" s="1"/>
  <c r="K46" i="13" s="1"/>
  <c r="H45" i="13"/>
  <c r="I45" i="13" s="1"/>
  <c r="K45" i="13" s="1"/>
  <c r="H44" i="13"/>
  <c r="I44" i="13" s="1"/>
  <c r="K44" i="13" s="1"/>
  <c r="H43" i="13"/>
  <c r="I43" i="13" s="1"/>
  <c r="K43" i="13" s="1"/>
  <c r="H42" i="13"/>
  <c r="K42" i="13" s="1"/>
  <c r="H41" i="13"/>
  <c r="I41" i="13" s="1"/>
  <c r="K41" i="13" s="1"/>
  <c r="H40" i="13"/>
  <c r="I40" i="13" s="1"/>
  <c r="K40" i="13" s="1"/>
  <c r="H39" i="13"/>
  <c r="I39" i="13" s="1"/>
  <c r="K39" i="13" s="1"/>
  <c r="H38" i="13"/>
  <c r="I38" i="13" s="1"/>
  <c r="K38" i="13" s="1"/>
  <c r="H37" i="13"/>
  <c r="I37" i="13" s="1"/>
  <c r="K37" i="13" s="1"/>
  <c r="H36" i="13"/>
  <c r="I36" i="13" s="1"/>
  <c r="K36" i="13" s="1"/>
  <c r="H35" i="13"/>
  <c r="I35" i="13" s="1"/>
  <c r="K35" i="13" s="1"/>
  <c r="H34" i="13"/>
  <c r="I34" i="13" s="1"/>
  <c r="K34" i="13" s="1"/>
  <c r="H33" i="13"/>
  <c r="I33" i="13" s="1"/>
  <c r="K33" i="13" s="1"/>
  <c r="H32" i="13"/>
  <c r="I32" i="13" s="1"/>
  <c r="K32" i="13" s="1"/>
  <c r="L32" i="13" s="1"/>
  <c r="H31" i="13"/>
  <c r="I31" i="13" s="1"/>
  <c r="K31" i="13" s="1"/>
  <c r="L31" i="13" s="1"/>
  <c r="H30" i="13"/>
  <c r="I30" i="13" s="1"/>
  <c r="K30" i="13" s="1"/>
  <c r="H29" i="13"/>
  <c r="I29" i="13" s="1"/>
  <c r="K29" i="13" s="1"/>
  <c r="H28" i="13"/>
  <c r="K28" i="13" s="1"/>
  <c r="L28" i="13" s="1"/>
  <c r="H27" i="13"/>
  <c r="K27" i="13" s="1"/>
  <c r="L27" i="13" s="1"/>
  <c r="H26" i="13"/>
  <c r="K26" i="13" s="1"/>
  <c r="L26" i="13" s="1"/>
  <c r="H25" i="13"/>
  <c r="H24" i="13"/>
  <c r="I24" i="13" s="1"/>
  <c r="K24" i="13" s="1"/>
  <c r="H23" i="13"/>
  <c r="I23" i="13" s="1"/>
  <c r="K23" i="13" s="1"/>
  <c r="H22" i="13"/>
  <c r="I22" i="13" s="1"/>
  <c r="K22" i="13" s="1"/>
  <c r="L22" i="13" s="1"/>
  <c r="H21" i="13"/>
  <c r="I21" i="13" s="1"/>
  <c r="K21" i="13" s="1"/>
  <c r="H20" i="13"/>
  <c r="I20" i="13" s="1"/>
  <c r="K20" i="13" s="1"/>
  <c r="H19" i="13"/>
  <c r="I19" i="13" s="1"/>
  <c r="K19" i="13" s="1"/>
  <c r="H18" i="13"/>
  <c r="I18" i="13" s="1"/>
  <c r="K18" i="13" s="1"/>
  <c r="H17" i="13"/>
  <c r="I17" i="13" s="1"/>
  <c r="K17" i="13" s="1"/>
  <c r="H16" i="13"/>
  <c r="I16" i="13" s="1"/>
  <c r="K16" i="13" s="1"/>
  <c r="H15" i="13"/>
  <c r="I15" i="13" s="1"/>
  <c r="K15" i="13" s="1"/>
  <c r="H14" i="13"/>
  <c r="I14" i="13" s="1"/>
  <c r="K14" i="13" s="1"/>
  <c r="H12" i="13"/>
  <c r="I12" i="13" s="1"/>
  <c r="K12" i="13" s="1"/>
  <c r="H11" i="13"/>
  <c r="I11" i="13" s="1"/>
  <c r="K11" i="13" s="1"/>
  <c r="H13" i="13"/>
  <c r="I13" i="13" s="1"/>
  <c r="K13" i="13" s="1"/>
  <c r="L49" i="13" l="1"/>
  <c r="L11" i="13"/>
  <c r="L35" i="13"/>
  <c r="L43" i="13"/>
  <c r="L42" i="13"/>
  <c r="I25" i="13"/>
  <c r="K25" i="13" s="1"/>
  <c r="L25" i="13" s="1"/>
  <c r="L29" i="13"/>
  <c r="L13" i="13"/>
  <c r="L23" i="13"/>
  <c r="L33" i="13"/>
  <c r="K51" i="13"/>
  <c r="L51" i="13" s="1"/>
  <c r="L48" i="13"/>
  <c r="L47" i="13"/>
  <c r="D4" i="5" l="1"/>
  <c r="D3" i="5"/>
  <c r="L7" i="13"/>
  <c r="D5" i="5" l="1"/>
</calcChain>
</file>

<file path=xl/sharedStrings.xml><?xml version="1.0" encoding="utf-8"?>
<sst xmlns="http://schemas.openxmlformats.org/spreadsheetml/2006/main" count="216" uniqueCount="119">
  <si>
    <t>Centralized Input Form</t>
  </si>
  <si>
    <t>Procurement/Contract Number:</t>
  </si>
  <si>
    <r>
      <t xml:space="preserve">In case it's not already filled in the cell, Please insert the </t>
    </r>
    <r>
      <rPr>
        <b/>
        <sz val="11"/>
        <rFont val="Arial"/>
        <family val="2"/>
      </rPr>
      <t>EUSPA</t>
    </r>
    <r>
      <rPr>
        <sz val="11"/>
        <rFont val="Arial"/>
        <family val="2"/>
      </rPr>
      <t xml:space="preserve"> Procurement Identifier</t>
    </r>
  </si>
  <si>
    <t>Title of Procurement:</t>
  </si>
  <si>
    <t>Administrative support services to EUSPA</t>
  </si>
  <si>
    <r>
      <t xml:space="preserve">In case it's not already filled in the cell, Please insert the </t>
    </r>
    <r>
      <rPr>
        <b/>
        <sz val="12"/>
        <rFont val="Arial"/>
        <family val="2"/>
      </rPr>
      <t>EUSPA</t>
    </r>
    <r>
      <rPr>
        <sz val="12"/>
        <rFont val="Arial"/>
        <family val="2"/>
      </rPr>
      <t xml:space="preserve"> Procurement's title</t>
    </r>
  </si>
  <si>
    <t>Document:</t>
  </si>
  <si>
    <t>Annex I.F.1 Financial Table Lot2_Admin support_Deliverable Mode</t>
  </si>
  <si>
    <t>In case it's not already filled in the cell, Please insert the Tender specification: annex reference which is specific to the Tender package</t>
  </si>
  <si>
    <t>Company Name:</t>
  </si>
  <si>
    <r>
      <t xml:space="preserve">Please insert the business </t>
    </r>
    <r>
      <rPr>
        <b/>
        <sz val="12"/>
        <rFont val="Arial"/>
        <family val="2"/>
      </rPr>
      <t>Company's</t>
    </r>
    <r>
      <rPr>
        <sz val="12"/>
        <rFont val="Arial"/>
        <family val="2"/>
      </rPr>
      <t xml:space="preserve"> name (It should be an unique reference)</t>
    </r>
  </si>
  <si>
    <t>Country:</t>
  </si>
  <si>
    <r>
      <t xml:space="preserve">Please insert the </t>
    </r>
    <r>
      <rPr>
        <b/>
        <sz val="12"/>
        <rFont val="Arial"/>
        <family val="2"/>
      </rPr>
      <t>Company's</t>
    </r>
    <r>
      <rPr>
        <sz val="12"/>
        <rFont val="Arial"/>
        <family val="2"/>
      </rPr>
      <t xml:space="preserve"> Country</t>
    </r>
  </si>
  <si>
    <t>Economic Condition</t>
  </si>
  <si>
    <t>(Year)</t>
  </si>
  <si>
    <r>
      <t>Please insert the Economic Condition (</t>
    </r>
    <r>
      <rPr>
        <b/>
        <sz val="12"/>
        <rFont val="Arial"/>
        <family val="2"/>
      </rPr>
      <t>year</t>
    </r>
    <r>
      <rPr>
        <sz val="12"/>
        <rFont val="Arial"/>
        <family val="2"/>
      </rPr>
      <t>) of the financial proposal</t>
    </r>
  </si>
  <si>
    <t>Tender Reference:</t>
  </si>
  <si>
    <r>
      <t xml:space="preserve">Please insert the </t>
    </r>
    <r>
      <rPr>
        <b/>
        <sz val="12"/>
        <rFont val="Arial"/>
        <family val="2"/>
      </rPr>
      <t>Company's</t>
    </r>
    <r>
      <rPr>
        <sz val="12"/>
        <rFont val="Arial"/>
        <family val="2"/>
      </rPr>
      <t xml:space="preserve"> Tender reference</t>
    </r>
  </si>
  <si>
    <t>Proposal Number:</t>
  </si>
  <si>
    <r>
      <t xml:space="preserve">Please insert the </t>
    </r>
    <r>
      <rPr>
        <b/>
        <sz val="12"/>
        <rFont val="Arial"/>
        <family val="2"/>
      </rPr>
      <t>Company's</t>
    </r>
    <r>
      <rPr>
        <sz val="12"/>
        <rFont val="Arial"/>
        <family val="2"/>
      </rPr>
      <t xml:space="preserve"> Proposal number</t>
    </r>
  </si>
  <si>
    <t>Name of Representative:</t>
  </si>
  <si>
    <r>
      <t xml:space="preserve">Please insert the name the </t>
    </r>
    <r>
      <rPr>
        <b/>
        <sz val="12"/>
        <rFont val="Arial"/>
        <family val="2"/>
      </rPr>
      <t>Company's</t>
    </r>
    <r>
      <rPr>
        <sz val="12"/>
        <rFont val="Arial"/>
        <family val="2"/>
      </rPr>
      <t xml:space="preserve"> Representative</t>
    </r>
  </si>
  <si>
    <t>Title of Representative:</t>
  </si>
  <si>
    <r>
      <t xml:space="preserve">Please insert the title of the </t>
    </r>
    <r>
      <rPr>
        <b/>
        <sz val="12"/>
        <rFont val="Arial"/>
        <family val="2"/>
      </rPr>
      <t>Company's</t>
    </r>
    <r>
      <rPr>
        <sz val="12"/>
        <rFont val="Arial"/>
        <family val="2"/>
      </rPr>
      <t xml:space="preserve"> Representative</t>
    </r>
  </si>
  <si>
    <t>Person-Hourly Rates, EUR</t>
  </si>
  <si>
    <t>Profile</t>
  </si>
  <si>
    <t xml:space="preserve">EUSPA HQ Prague </t>
  </si>
  <si>
    <t>GSMC-FR</t>
  </si>
  <si>
    <t>EUSPA office in Toulouse (FR)</t>
  </si>
  <si>
    <t>GRC - NL</t>
  </si>
  <si>
    <t>GSC and GSMC-ES</t>
  </si>
  <si>
    <t>Administrative Support</t>
  </si>
  <si>
    <t>Instructions:</t>
  </si>
  <si>
    <t>Financial Proposal  for Specific Contract 1</t>
  </si>
  <si>
    <r>
      <rPr>
        <b/>
        <sz val="14"/>
        <color rgb="FF000000"/>
        <rFont val="Calibri"/>
        <family val="2"/>
        <scheme val="minor"/>
      </rPr>
      <t xml:space="preserve">Deliverable on Demand Mode (DoD)
</t>
    </r>
    <r>
      <rPr>
        <b/>
        <sz val="11"/>
        <color rgb="FF000000"/>
        <rFont val="Calibri"/>
        <family val="2"/>
        <scheme val="minor"/>
      </rPr>
      <t xml:space="preserve">For the tasks in Deliverable on Demand Mode, the Agency has specified in the Terms of Reference the effort for the production of the pool of deliverables that may be requested during the specific contract implementation. The Bidders shall base their Specific Contract proposal on this specified effort, and may NOT propose alternative level of effort. Any deviation may lead to re-jection of the tender.
</t>
    </r>
    <r>
      <rPr>
        <sz val="11"/>
        <color rgb="FF000000"/>
        <rFont val="Calibri"/>
        <family val="2"/>
        <scheme val="minor"/>
      </rPr>
      <t>For DoD tasks, the number of hours is fixed by the Agency and pre-filled in column G — this field is LOCKED and must NOT be modified. 
The template automatically calculates the Total Price per Task based on the fixed hours and the applicable Hourly Rate for the Site/Location. 
•	Column H – Hourly Rate (B): retrieved automatically from the 'FWC Unit Prices' tab based on the Site/Location. 
•	Column K – Total Price for Task (= hours × Hourly Rate): calculated automatically.
•	Column L – Total per Task: calculated automatically.</t>
    </r>
  </si>
  <si>
    <t>Total Price for EUSPA for SC 1</t>
  </si>
  <si>
    <t>SC Task ID</t>
  </si>
  <si>
    <t>Deliverable SC ID</t>
  </si>
  <si>
    <t>Site/Location</t>
  </si>
  <si>
    <t>Delivery Mode</t>
  </si>
  <si>
    <t>indicative# of hours per deliverable from the ToR</t>
  </si>
  <si>
    <t># of hours (A)</t>
  </si>
  <si>
    <t>Hourly Rate (B price)</t>
  </si>
  <si>
    <t>Total Price per Deliverable               (C=A*B)</t>
  </si>
  <si>
    <t>Total Price per Task</t>
  </si>
  <si>
    <t xml:space="preserve"> Task 1.1</t>
  </si>
  <si>
    <t>1.1.1</t>
  </si>
  <si>
    <t>PDM</t>
  </si>
  <si>
    <t>1.1.2</t>
  </si>
  <si>
    <t>Task 1.2</t>
  </si>
  <si>
    <t>1.2.1</t>
  </si>
  <si>
    <t>1.2.2</t>
  </si>
  <si>
    <t>1.2.3</t>
  </si>
  <si>
    <t>1.2.4</t>
  </si>
  <si>
    <t>1.2.5</t>
  </si>
  <si>
    <t>1.2.6</t>
  </si>
  <si>
    <t>1.2.7</t>
  </si>
  <si>
    <t>1.2.8</t>
  </si>
  <si>
    <t>1.2.9</t>
  </si>
  <si>
    <t>Task 1.3</t>
  </si>
  <si>
    <t>1.3.1</t>
  </si>
  <si>
    <t>Task 1.4</t>
  </si>
  <si>
    <t>1.4.1</t>
  </si>
  <si>
    <t>1.4.2</t>
  </si>
  <si>
    <t>Task 1.5</t>
  </si>
  <si>
    <t>1.5.1</t>
  </si>
  <si>
    <t>Task 1.6</t>
  </si>
  <si>
    <t>DoD</t>
  </si>
  <si>
    <t>n/a</t>
  </si>
  <si>
    <t>on demand</t>
  </si>
  <si>
    <t>Task 1.7</t>
  </si>
  <si>
    <t>Task 2.1</t>
  </si>
  <si>
    <t>2.1.1</t>
  </si>
  <si>
    <t>2.1.2</t>
  </si>
  <si>
    <t>Task 2.2</t>
  </si>
  <si>
    <t>2.2.1</t>
  </si>
  <si>
    <t>Task 2.3</t>
  </si>
  <si>
    <t>2.3.1</t>
  </si>
  <si>
    <t>Task 2.4</t>
  </si>
  <si>
    <t>2.4.1</t>
  </si>
  <si>
    <t>2.4.2</t>
  </si>
  <si>
    <t>Task 6.1</t>
  </si>
  <si>
    <t>6.1.1</t>
  </si>
  <si>
    <t>6.1.2</t>
  </si>
  <si>
    <t>6.1.3</t>
  </si>
  <si>
    <t>6.1.4</t>
  </si>
  <si>
    <t>6.1.5</t>
  </si>
  <si>
    <t>6.1.6</t>
  </si>
  <si>
    <t>6.1.7</t>
  </si>
  <si>
    <t>Task 6.2</t>
  </si>
  <si>
    <t>Task 3.1</t>
  </si>
  <si>
    <t>3.1.1</t>
  </si>
  <si>
    <t>3.1.2</t>
  </si>
  <si>
    <t>3.1.3</t>
  </si>
  <si>
    <t>3.1.4</t>
  </si>
  <si>
    <t>Task 3.2</t>
  </si>
  <si>
    <t>Task 4.1</t>
  </si>
  <si>
    <t>4.1.1</t>
  </si>
  <si>
    <t>Task 4.2</t>
  </si>
  <si>
    <t>4.2.1</t>
  </si>
  <si>
    <t>4.2.2</t>
  </si>
  <si>
    <t>Task 5.1</t>
  </si>
  <si>
    <t>5.1.1</t>
  </si>
  <si>
    <t>5.1.2</t>
  </si>
  <si>
    <t>5.1.3</t>
  </si>
  <si>
    <t>Total price for Planned Deliverable Mode (PDM) SC1</t>
  </si>
  <si>
    <t xml:space="preserve">Total price for Deliverable on Demand mode (DoD) SC1 </t>
  </si>
  <si>
    <t>Total Price for Evaluation Purposes of the Tender</t>
  </si>
  <si>
    <t xml:space="preserve">The Framework Contract Unit prices are firm and fixed and binding for the Tenderer/Contractor through-out the duration of the Framework Contract.  The unit prices in the financial offer will constitute the price list for the duration of the FWC, and shall include all costs and expenses which are necessary for perfor-mance of one hour of administrative support services. 
These costs and expenses are indicatively – the effort for all the tasks (including drawing up quotations and reports, attendance to progress review meetings) necessary for their performance, including:
•	All direct costs (e.g. labour cost, travel expenses, daily subsistence allowance - except when the Service Provider is on mission, in which case the provisions of Article I.4 of the FWC apply, and other direct cost as per instruction in Annex I.F.2, such as coordination of suppliers and subcon-tractors, quality control, etc.,  strictly related to the performance of the tasks under the con-tract). 
•	All overheads (quote part of general costs allocated to the performance of tasks on the basis of general repartition criteria, and not directly incurred for the performance of the tasks under the contract).
Categorisation of costs (whether direct or indirect) shall be made and justified by the tenderer in the pricing methodology, having regard to the above mentioned criteria or by reference, inter alia, to internationally recognised accounting principles, when applicable.
 Effort for all the tasks (including drawing up quotations and reports) necessary for their performance, including:
•	All costs (e.g. travel expenses, daily subsistence allowance (except when the Service Provider is on mission, in which case the provisions of Article I.4 if the FWC apply), management of the project, ad-ministrative support and any support resource, coordination, quality control or currency conversion fees).
•	All overheads (management of the firm, secretarial services, social security, wages, etc.) necessary for the performance of the tasks described and incurred directly and indirectly by the Contractor and/or subcontractors (if any) in performance of the tasks that will be en-trusted to him.
</t>
  </si>
  <si>
    <t>Task 1.8</t>
  </si>
  <si>
    <t xml:space="preserve">2. The Person Hourly Rates are firm and fixed and binding for the Tenderer/Contractor throughout the duration of the Contract.  </t>
  </si>
  <si>
    <t>3. The quoted prices shall be in line with the requirements of section  15.7.3.1 of the Tender Specifications</t>
  </si>
  <si>
    <t xml:space="preserve">1. The price of the deliverables  shall be based on the Framework Contracts Fixed Unit Price (FUP) for provision of 1 hour of administrative support by a Service Provider (hourly rate) specified in tab "FWC Unit Prices"  and the effort (number of hours) needed for their production. </t>
  </si>
  <si>
    <t>EURO</t>
  </si>
  <si>
    <t>EUSPA/OP/19/26 LOT 2</t>
  </si>
  <si>
    <t>Number of Deliveries per 6 months            ( D )</t>
  </si>
  <si>
    <t>Total Price per Deliverable per 6 months( = C*D)</t>
  </si>
  <si>
    <r>
      <rPr>
        <b/>
        <sz val="14"/>
        <color rgb="FF000000"/>
        <rFont val="Calibri"/>
        <family val="2"/>
        <scheme val="minor"/>
      </rPr>
      <t xml:space="preserve">Planned Deliverable Mode  (PDM)
</t>
    </r>
    <r>
      <rPr>
        <b/>
        <sz val="11"/>
        <color rgb="FF000000"/>
        <rFont val="Calibri"/>
        <family val="2"/>
        <scheme val="minor"/>
      </rPr>
      <t xml:space="preserve">For the tasks in Planned Deliverable Mode, the Agency has specified in the Terms of Reference the indicative effort for the production of each requested deliverable. The Bidders may either base their Specific Contract proposal on this indicative effort, or propose alternative level of effort,  whereby in the latter case they have to duly justify it in the specific contract technical proposal. The robustness and the credibility of such justification shall be assessed in the frame of the assessment of qualitative award criterion Q1. 
</t>
    </r>
    <r>
      <rPr>
        <sz val="11"/>
        <color rgb="FF000000"/>
        <rFont val="Calibri"/>
        <family val="2"/>
        <scheme val="minor"/>
      </rPr>
      <t xml:space="preserve">For PDM tasks, the Tenderer shall insert the proposed number of hours (effort) per deliverable in column G "# of hours (A)" — the ONLY editable field for PDM rows (white/no fill). 
The template will automatically calculate:
 • Column H – Hourly Rate (B): retrieved automatically from the 'FWC Unit Prices' tab based on the Site/Location of each deliverable. 
• Column I – Total Price per Deliverable (= A × B): price for one delivery instance. 
• Column K – Total Price for Deliverable per 6 months (= I × C): total over 6 months (or the number of deliveries shown in column J). 
• Column L – Total per Task group: sum of all deliverables within the same task. The Tenderer may use the indicative effort shown in column F, or propose an alternative effort with justification in the technical proposal.
</t>
    </r>
    <r>
      <rPr>
        <b/>
        <sz val="11"/>
        <color rgb="FF000000"/>
        <rFont val="Calibri"/>
        <family val="2"/>
        <scheme val="minor"/>
      </rPr>
      <t xml:space="preserve">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</si>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</sst>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 #,##0.00_-;\-[$€-2]\ * #,##0.00_-;_-[$€-2]\ * &quot;-&quot;??_-;_-@_-"/>
    <numFmt numFmtId="165" formatCode="_-* #,##0.00\ [$€-C0A]_-;\-* #,##0.00\ [$€-C0A]_-;_-* &quot;-&quot;??\ [$€-C0A]_-;_-@_-"/>
    <numFmt numFmtId="166" formatCode="0.0"/>
  </numFmts>
  <fonts count="24"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0"/>
      <name val="Arial"/>
      <family val="2"/>
    </font>
    <font>
      <b/>
      <sz val="12"/>
      <name val="Arial"/>
      <family val="2"/>
    </font>
    <font>
      <b/>
      <sz val="12"/>
      <color rgb="FF0000FF"/>
      <name val="Arial"/>
      <family val="2"/>
    </font>
    <font>
      <b/>
      <sz val="10"/>
      <name val="Arial"/>
      <family val="2"/>
    </font>
    <font>
      <b/>
      <sz val="11"/>
      <name val="Arial"/>
      <family val="2"/>
    </font>
    <font>
      <sz val="11"/>
      <name val="Arial"/>
      <family val="2"/>
    </font>
    <font>
      <sz val="12"/>
      <name val="Arial"/>
      <family val="2"/>
    </font>
    <font>
      <sz val="10"/>
      <name val="Arial"/>
      <family val="2"/>
    </font>
    <font>
      <sz val="11"/>
      <color theme="1"/>
      <name val="Calibri"/>
      <family val="2"/>
    </font>
    <font>
      <b/>
      <sz val="11"/>
      <color rgb="FF000000"/>
      <name val="Calibri"/>
      <family val="2"/>
      <scheme val="minor"/>
    </font>
    <font>
      <b/>
      <sz val="14"/>
      <color rgb="FF000000"/>
      <name val="Calibri"/>
      <family val="2"/>
      <scheme val="minor"/>
    </font>
    <font>
      <b/>
      <u/>
      <sz val="11"/>
      <color theme="1"/>
      <name val="Calibri"/>
      <family val="2"/>
      <scheme val="minor"/>
    </font>
    <font>
      <sz val="12"/>
      <color rgb="FF000000"/>
      <name val="Calibri"/>
      <family val="2"/>
      <scheme val="minor"/>
    </font>
    <font>
      <sz val="12"/>
      <color theme="1"/>
      <name val="Calibri"/>
      <family val="2"/>
      <scheme val="minor"/>
    </font>
    <font>
      <sz val="11"/>
      <color rgb="FF000000"/>
      <name val="Calibri"/>
      <family val="2"/>
      <scheme val="minor"/>
    </font>
    <font>
      <strike/>
      <sz val="11"/>
      <color theme="1"/>
      <name val="Calibri"/>
      <family val="2"/>
      <scheme val="minor"/>
    </font>
    <font>
      <sz val="8"/>
      <name val="Calibri"/>
      <family val="2"/>
      <scheme val="minor"/>
    </font>
  </fonts>
  <fills count="13">
    <fill>
      <patternFill patternType="none"/>
    </fill>
    <fill>
      <patternFill patternType="gray125"/>
    </fill>
    <fill>
      <patternFill patternType="solid">
        <fgColor rgb="FFC6EFCE"/>
      </patternFill>
    </fill>
    <fill>
      <patternFill patternType="solid">
        <fgColor rgb="FFA5A5A5"/>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2"/>
        <bgColor indexed="64"/>
      </patternFill>
    </fill>
    <fill>
      <patternFill patternType="solid">
        <fgColor theme="2" tint="-9.9978637043366805E-2"/>
        <bgColor indexed="64"/>
      </patternFill>
    </fill>
  </fills>
  <borders count="5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right/>
      <top/>
      <bottom style="medium">
        <color indexed="64"/>
      </bottom>
      <diagonal/>
    </border>
    <border>
      <left style="thin">
        <color auto="1"/>
      </left>
      <right style="thin">
        <color auto="1"/>
      </right>
      <top style="thin">
        <color auto="1"/>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style="thin">
        <color auto="1"/>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style="medium">
        <color indexed="64"/>
      </left>
      <right style="thin">
        <color auto="1"/>
      </right>
      <top/>
      <bottom style="medium">
        <color indexed="64"/>
      </bottom>
      <diagonal/>
    </border>
    <border>
      <left style="medium">
        <color theme="0"/>
      </left>
      <right/>
      <top style="medium">
        <color theme="0"/>
      </top>
      <bottom/>
      <diagonal/>
    </border>
    <border>
      <left/>
      <right style="medium">
        <color theme="0"/>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000000"/>
      </left>
      <right/>
      <top/>
      <bottom style="medium">
        <color indexed="64"/>
      </bottom>
      <diagonal/>
    </border>
  </borders>
  <cellStyleXfs count="10">
    <xf numFmtId="0" fontId="0" fillId="0" borderId="0"/>
    <xf numFmtId="0" fontId="1" fillId="2" borderId="0" applyNumberFormat="0" applyBorder="0" applyAlignment="0" applyProtection="0"/>
    <xf numFmtId="0" fontId="2" fillId="3" borderId="1" applyNumberFormat="0" applyAlignment="0" applyProtection="0"/>
    <xf numFmtId="0" fontId="7"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152">
    <xf numFmtId="0" fontId="0" fillId="0" borderId="0" xfId="0"/>
    <xf numFmtId="0" fontId="0" fillId="0" borderId="26" xfId="0" applyBorder="1" applyProtection="1">
      <protection locked="0"/>
    </xf>
    <xf numFmtId="165" fontId="0" fillId="6" borderId="18" xfId="0" quotePrefix="1" applyNumberFormat="1" applyFill="1" applyBorder="1"/>
    <xf numFmtId="165" fontId="3" fillId="6" borderId="12" xfId="0" applyNumberFormat="1" applyFont="1" applyFill="1" applyBorder="1"/>
    <xf numFmtId="0" fontId="0" fillId="0" borderId="7" xfId="0" applyBorder="1" applyProtection="1">
      <protection locked="0"/>
    </xf>
    <xf numFmtId="0" fontId="7" fillId="4" borderId="0" xfId="3" applyFill="1"/>
    <xf numFmtId="0" fontId="8" fillId="4" borderId="0" xfId="3" applyFont="1" applyFill="1" applyAlignment="1">
      <alignment vertical="center" wrapText="1"/>
    </xf>
    <xf numFmtId="0" fontId="9" fillId="0" borderId="20" xfId="3" applyFont="1" applyBorder="1" applyAlignment="1">
      <alignment vertical="center"/>
    </xf>
    <xf numFmtId="0" fontId="7" fillId="4" borderId="20" xfId="3" applyFill="1" applyBorder="1"/>
    <xf numFmtId="0" fontId="7" fillId="4" borderId="0" xfId="3" applyFill="1" applyAlignment="1">
      <alignment vertical="center"/>
    </xf>
    <xf numFmtId="0" fontId="10" fillId="5" borderId="28" xfId="3" applyFont="1" applyFill="1" applyBorder="1" applyAlignment="1">
      <alignment vertical="center"/>
    </xf>
    <xf numFmtId="0" fontId="8" fillId="5" borderId="4" xfId="3" applyFont="1" applyFill="1" applyBorder="1" applyAlignment="1">
      <alignment vertical="center" wrapText="1"/>
    </xf>
    <xf numFmtId="0" fontId="11" fillId="4" borderId="14" xfId="3" applyFont="1" applyFill="1" applyBorder="1" applyAlignment="1" applyProtection="1">
      <alignment horizontal="left" vertical="center"/>
      <protection locked="0"/>
    </xf>
    <xf numFmtId="0" fontId="7" fillId="4" borderId="0" xfId="3" applyFill="1" applyAlignment="1">
      <alignment vertical="top"/>
    </xf>
    <xf numFmtId="0" fontId="10" fillId="5" borderId="27" xfId="3" applyFont="1" applyFill="1" applyBorder="1" applyAlignment="1">
      <alignment vertical="center"/>
    </xf>
    <xf numFmtId="0" fontId="8" fillId="5" borderId="6" xfId="3" applyFont="1" applyFill="1" applyBorder="1" applyAlignment="1">
      <alignment vertical="center" wrapText="1"/>
    </xf>
    <xf numFmtId="0" fontId="11" fillId="4" borderId="30" xfId="3" applyFont="1" applyFill="1" applyBorder="1" applyAlignment="1" applyProtection="1">
      <alignment horizontal="left" vertical="center"/>
      <protection locked="0"/>
    </xf>
    <xf numFmtId="0" fontId="10" fillId="5" borderId="32" xfId="3" applyFont="1" applyFill="1" applyBorder="1" applyAlignment="1">
      <alignment vertical="center"/>
    </xf>
    <xf numFmtId="0" fontId="8" fillId="5" borderId="8" xfId="3" applyFont="1" applyFill="1" applyBorder="1" applyAlignment="1">
      <alignment vertical="center" wrapText="1"/>
    </xf>
    <xf numFmtId="0" fontId="11" fillId="4" borderId="13" xfId="3" applyFont="1" applyFill="1" applyBorder="1" applyAlignment="1" applyProtection="1">
      <alignment horizontal="left" vertical="center"/>
      <protection locked="0"/>
    </xf>
    <xf numFmtId="0" fontId="10" fillId="7" borderId="34" xfId="3" applyFont="1" applyFill="1" applyBorder="1" applyAlignment="1">
      <alignment vertical="center"/>
    </xf>
    <xf numFmtId="0" fontId="10" fillId="7" borderId="4" xfId="3" applyFont="1" applyFill="1" applyBorder="1" applyAlignment="1">
      <alignment vertical="center"/>
    </xf>
    <xf numFmtId="0" fontId="11" fillId="4" borderId="14" xfId="3" applyFont="1" applyFill="1" applyBorder="1" applyAlignment="1" applyProtection="1">
      <alignment horizontal="center" vertical="center"/>
      <protection locked="0"/>
    </xf>
    <xf numFmtId="0" fontId="10" fillId="7" borderId="27" xfId="3" applyFont="1" applyFill="1" applyBorder="1" applyAlignment="1">
      <alignment vertical="center"/>
    </xf>
    <xf numFmtId="0" fontId="11" fillId="7" borderId="6" xfId="3" applyFont="1" applyFill="1" applyBorder="1" applyAlignment="1">
      <alignment vertical="center" wrapText="1"/>
    </xf>
    <xf numFmtId="0" fontId="11" fillId="4" borderId="30" xfId="3" applyFont="1" applyFill="1" applyBorder="1" applyAlignment="1" applyProtection="1">
      <alignment horizontal="center" vertical="center"/>
      <protection locked="0"/>
    </xf>
    <xf numFmtId="0" fontId="8" fillId="7" borderId="6" xfId="3" applyFont="1" applyFill="1" applyBorder="1" applyAlignment="1">
      <alignment vertical="center" wrapText="1"/>
    </xf>
    <xf numFmtId="0" fontId="7" fillId="4" borderId="0" xfId="7" applyFill="1" applyProtection="1">
      <protection locked="0"/>
    </xf>
    <xf numFmtId="0" fontId="12" fillId="5" borderId="29" xfId="3" applyFont="1" applyFill="1" applyBorder="1" applyAlignment="1">
      <alignment horizontal="left" vertical="center" wrapText="1"/>
    </xf>
    <xf numFmtId="0" fontId="13" fillId="5" borderId="31" xfId="3" applyFont="1" applyFill="1" applyBorder="1" applyAlignment="1">
      <alignment horizontal="left" vertical="center" wrapText="1"/>
    </xf>
    <xf numFmtId="0" fontId="12" fillId="5" borderId="33" xfId="3" applyFont="1" applyFill="1" applyBorder="1" applyAlignment="1">
      <alignment horizontal="left" vertical="center" wrapText="1"/>
    </xf>
    <xf numFmtId="0" fontId="13" fillId="7" borderId="31" xfId="3" applyFont="1" applyFill="1" applyBorder="1" applyAlignment="1">
      <alignment horizontal="left" vertical="center" wrapText="1"/>
    </xf>
    <xf numFmtId="164" fontId="0" fillId="0" borderId="35" xfId="0" applyNumberFormat="1" applyBorder="1" applyProtection="1">
      <protection locked="0"/>
    </xf>
    <xf numFmtId="164" fontId="0" fillId="0" borderId="13" xfId="0" applyNumberFormat="1" applyBorder="1" applyProtection="1">
      <protection locked="0"/>
    </xf>
    <xf numFmtId="0" fontId="0" fillId="6" borderId="39" xfId="0" applyFill="1" applyBorder="1" applyAlignment="1">
      <alignment horizontal="left"/>
    </xf>
    <xf numFmtId="0" fontId="0" fillId="0" borderId="5" xfId="0" applyBorder="1" applyProtection="1">
      <protection locked="0"/>
    </xf>
    <xf numFmtId="165" fontId="0" fillId="6" borderId="40" xfId="0" quotePrefix="1" applyNumberFormat="1" applyFill="1" applyBorder="1"/>
    <xf numFmtId="165" fontId="3" fillId="6" borderId="38" xfId="0" applyNumberFormat="1" applyFont="1" applyFill="1" applyBorder="1"/>
    <xf numFmtId="0" fontId="0" fillId="6" borderId="20" xfId="0" applyFill="1" applyBorder="1" applyAlignment="1">
      <alignment horizontal="left"/>
    </xf>
    <xf numFmtId="0" fontId="0" fillId="0" borderId="9" xfId="0" applyBorder="1" applyProtection="1">
      <protection locked="0"/>
    </xf>
    <xf numFmtId="165" fontId="0" fillId="6" borderId="33" xfId="0" quotePrefix="1" applyNumberFormat="1" applyFill="1" applyBorder="1"/>
    <xf numFmtId="165" fontId="3" fillId="6" borderId="13" xfId="0" applyNumberFormat="1" applyFont="1" applyFill="1" applyBorder="1"/>
    <xf numFmtId="0" fontId="2" fillId="9" borderId="11" xfId="0" applyFont="1" applyFill="1" applyBorder="1" applyAlignment="1">
      <alignment horizontal="center" vertical="center" wrapText="1"/>
    </xf>
    <xf numFmtId="0" fontId="0" fillId="6" borderId="16" xfId="0" applyFill="1" applyBorder="1" applyAlignment="1">
      <alignment horizontal="left"/>
    </xf>
    <xf numFmtId="0" fontId="0" fillId="0" borderId="3" xfId="0" applyBorder="1" applyProtection="1">
      <protection locked="0"/>
    </xf>
    <xf numFmtId="165" fontId="0" fillId="6" borderId="17" xfId="0" quotePrefix="1" applyNumberFormat="1" applyFill="1" applyBorder="1"/>
    <xf numFmtId="165" fontId="3" fillId="6" borderId="11" xfId="0" applyNumberFormat="1" applyFont="1" applyFill="1" applyBorder="1"/>
    <xf numFmtId="0" fontId="0" fillId="0" borderId="41" xfId="0" applyBorder="1" applyProtection="1">
      <protection locked="0"/>
    </xf>
    <xf numFmtId="0" fontId="0" fillId="0" borderId="21" xfId="0" applyBorder="1" applyProtection="1">
      <protection locked="0"/>
    </xf>
    <xf numFmtId="164" fontId="0" fillId="11" borderId="43" xfId="0" applyNumberFormat="1" applyFill="1" applyBorder="1"/>
    <xf numFmtId="164" fontId="0" fillId="11" borderId="41" xfId="0" applyNumberFormat="1" applyFill="1" applyBorder="1"/>
    <xf numFmtId="164" fontId="0" fillId="11" borderId="42" xfId="0" applyNumberFormat="1" applyFill="1" applyBorder="1"/>
    <xf numFmtId="164" fontId="0" fillId="11" borderId="3" xfId="0" applyNumberFormat="1" applyFill="1" applyBorder="1"/>
    <xf numFmtId="0" fontId="0" fillId="6" borderId="39" xfId="0" applyFill="1" applyBorder="1" applyProtection="1">
      <protection locked="0"/>
    </xf>
    <xf numFmtId="0" fontId="0" fillId="6" borderId="20" xfId="0" applyFill="1" applyBorder="1" applyProtection="1">
      <protection locked="0"/>
    </xf>
    <xf numFmtId="0" fontId="0" fillId="6" borderId="16" xfId="0" applyFill="1" applyBorder="1" applyProtection="1">
      <protection locked="0"/>
    </xf>
    <xf numFmtId="0" fontId="6" fillId="11" borderId="14" xfId="2" applyFont="1" applyFill="1" applyBorder="1"/>
    <xf numFmtId="0" fontId="0" fillId="11" borderId="19" xfId="0" applyFill="1" applyBorder="1" applyAlignment="1">
      <alignment horizontal="center" vertical="center" wrapText="1"/>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0" fontId="0" fillId="11" borderId="10" xfId="0" applyFill="1" applyBorder="1" applyAlignment="1">
      <alignment horizontal="center" vertical="center"/>
    </xf>
    <xf numFmtId="0" fontId="6" fillId="11" borderId="15" xfId="2" applyFont="1" applyFill="1" applyBorder="1"/>
    <xf numFmtId="0" fontId="0" fillId="4" borderId="0" xfId="0" applyFill="1"/>
    <xf numFmtId="164" fontId="3" fillId="0" borderId="13" xfId="0" applyNumberFormat="1" applyFont="1" applyBorder="1"/>
    <xf numFmtId="0" fontId="0" fillId="4" borderId="0" xfId="0" applyFill="1" applyAlignment="1">
      <alignment horizontal="center" vertical="center"/>
    </xf>
    <xf numFmtId="0" fontId="0" fillId="4" borderId="0" xfId="0" applyFill="1" applyAlignment="1">
      <alignment horizontal="left"/>
    </xf>
    <xf numFmtId="0" fontId="0" fillId="4" borderId="0" xfId="0" applyFill="1" applyAlignment="1">
      <alignment horizontal="left" vertical="center"/>
    </xf>
    <xf numFmtId="0" fontId="2" fillId="4" borderId="0" xfId="0" applyFont="1" applyFill="1" applyAlignment="1">
      <alignment vertical="center" wrapText="1"/>
    </xf>
    <xf numFmtId="0" fontId="5" fillId="5" borderId="47" xfId="0" applyFont="1" applyFill="1" applyBorder="1"/>
    <xf numFmtId="164" fontId="3" fillId="0" borderId="48" xfId="0" applyNumberFormat="1" applyFont="1" applyBorder="1"/>
    <xf numFmtId="0" fontId="5" fillId="5" borderId="49" xfId="0" applyFont="1" applyFill="1" applyBorder="1"/>
    <xf numFmtId="164" fontId="3" fillId="0" borderId="50" xfId="0" applyNumberFormat="1" applyFont="1" applyBorder="1"/>
    <xf numFmtId="0" fontId="5" fillId="5" borderId="51" xfId="0" applyFont="1" applyFill="1" applyBorder="1"/>
    <xf numFmtId="164" fontId="3" fillId="0" borderId="52" xfId="0" applyNumberFormat="1" applyFont="1" applyBorder="1"/>
    <xf numFmtId="0" fontId="22" fillId="4" borderId="0" xfId="0" applyFont="1" applyFill="1"/>
    <xf numFmtId="164" fontId="0" fillId="10" borderId="41" xfId="0" applyNumberFormat="1" applyFill="1" applyBorder="1"/>
    <xf numFmtId="165" fontId="0" fillId="10" borderId="33" xfId="0" quotePrefix="1" applyNumberFormat="1" applyFill="1" applyBorder="1"/>
    <xf numFmtId="165" fontId="3" fillId="10" borderId="13" xfId="0" applyNumberFormat="1" applyFont="1" applyFill="1" applyBorder="1"/>
    <xf numFmtId="0" fontId="0" fillId="11" borderId="41" xfId="0" applyFill="1" applyBorder="1" applyAlignment="1">
      <alignment horizontal="center" vertical="center"/>
    </xf>
    <xf numFmtId="0" fontId="0" fillId="11" borderId="43" xfId="0" applyFill="1" applyBorder="1" applyAlignment="1">
      <alignment horizontal="center" vertical="center"/>
    </xf>
    <xf numFmtId="0" fontId="0" fillId="11" borderId="42" xfId="0" applyFill="1" applyBorder="1" applyAlignment="1">
      <alignment horizontal="center" vertical="center"/>
    </xf>
    <xf numFmtId="166" fontId="0" fillId="11" borderId="42" xfId="0" applyNumberFormat="1" applyFill="1" applyBorder="1" applyAlignment="1">
      <alignment horizontal="center" vertical="center"/>
    </xf>
    <xf numFmtId="0" fontId="0" fillId="10" borderId="20" xfId="0" applyFill="1" applyBorder="1" applyProtection="1">
      <protection locked="0"/>
    </xf>
    <xf numFmtId="0" fontId="6" fillId="10" borderId="45" xfId="0" applyFont="1" applyFill="1" applyBorder="1" applyAlignment="1">
      <alignment horizontal="center" vertical="center" wrapText="1"/>
    </xf>
    <xf numFmtId="0" fontId="0" fillId="10" borderId="53" xfId="0" applyFill="1" applyBorder="1" applyAlignment="1">
      <alignment horizontal="left"/>
    </xf>
    <xf numFmtId="0" fontId="0" fillId="10" borderId="20" xfId="0" applyFill="1" applyBorder="1" applyAlignment="1">
      <alignment horizontal="left"/>
    </xf>
    <xf numFmtId="0" fontId="0" fillId="10" borderId="41" xfId="0" applyFill="1" applyBorder="1" applyAlignment="1">
      <alignment horizontal="center" vertical="center"/>
    </xf>
    <xf numFmtId="0" fontId="0" fillId="10" borderId="41" xfId="0" applyFill="1" applyBorder="1"/>
    <xf numFmtId="0" fontId="0" fillId="12" borderId="0" xfId="0" applyFill="1"/>
    <xf numFmtId="0" fontId="0" fillId="6" borderId="0" xfId="0" applyFill="1" applyAlignment="1">
      <alignment horizontal="left"/>
    </xf>
    <xf numFmtId="0" fontId="0" fillId="6" borderId="0" xfId="0" applyFill="1" applyProtection="1">
      <protection locked="0"/>
    </xf>
    <xf numFmtId="0" fontId="0" fillId="12" borderId="39" xfId="0" applyFill="1" applyBorder="1"/>
    <xf numFmtId="0" fontId="0" fillId="12" borderId="20" xfId="0" applyFill="1" applyBorder="1"/>
    <xf numFmtId="0" fontId="0" fillId="12" borderId="16" xfId="0" applyFill="1" applyBorder="1"/>
    <xf numFmtId="0" fontId="6" fillId="10" borderId="12" xfId="0" applyFont="1" applyFill="1" applyBorder="1" applyAlignment="1">
      <alignment horizontal="center" vertical="center" wrapText="1"/>
    </xf>
    <xf numFmtId="0" fontId="0" fillId="10" borderId="0" xfId="0" applyFill="1" applyAlignment="1">
      <alignment horizontal="left"/>
    </xf>
    <xf numFmtId="0" fontId="0" fillId="10" borderId="42" xfId="0" applyFill="1" applyBorder="1" applyAlignment="1">
      <alignment horizontal="center" vertical="center"/>
    </xf>
    <xf numFmtId="0" fontId="0" fillId="10" borderId="42" xfId="0" applyFill="1" applyBorder="1"/>
    <xf numFmtId="164" fontId="0" fillId="10" borderId="42" xfId="0" applyNumberFormat="1" applyFill="1" applyBorder="1"/>
    <xf numFmtId="165" fontId="0" fillId="10" borderId="18" xfId="0" quotePrefix="1" applyNumberFormat="1" applyFill="1" applyBorder="1"/>
    <xf numFmtId="165" fontId="3" fillId="10" borderId="12" xfId="0" applyNumberFormat="1" applyFont="1" applyFill="1" applyBorder="1"/>
    <xf numFmtId="0" fontId="0" fillId="10" borderId="0" xfId="0" applyFill="1" applyProtection="1">
      <protection locked="0"/>
    </xf>
    <xf numFmtId="166" fontId="0" fillId="11" borderId="43" xfId="0" applyNumberFormat="1" applyFill="1" applyBorder="1" applyAlignment="1">
      <alignment horizontal="center" vertical="center"/>
    </xf>
    <xf numFmtId="166" fontId="0" fillId="11" borderId="41" xfId="0" applyNumberFormat="1" applyFill="1" applyBorder="1" applyAlignment="1">
      <alignment horizontal="center" vertical="center"/>
    </xf>
    <xf numFmtId="0" fontId="0" fillId="10" borderId="0" xfId="0" applyFill="1"/>
    <xf numFmtId="0" fontId="4" fillId="11" borderId="2" xfId="0" applyFont="1" applyFill="1" applyBorder="1" applyAlignment="1">
      <alignment horizontal="center" vertical="center"/>
    </xf>
    <xf numFmtId="0" fontId="4" fillId="11" borderId="16" xfId="0" applyFont="1" applyFill="1" applyBorder="1" applyAlignment="1">
      <alignment horizontal="center" vertical="center"/>
    </xf>
    <xf numFmtId="0" fontId="4" fillId="11" borderId="17" xfId="0" applyFont="1" applyFill="1" applyBorder="1" applyAlignment="1">
      <alignment horizontal="center" vertical="center"/>
    </xf>
    <xf numFmtId="0" fontId="19" fillId="0" borderId="46" xfId="0" applyFont="1" applyBorder="1" applyAlignment="1">
      <alignment horizontal="left" vertical="top" wrapText="1"/>
    </xf>
    <xf numFmtId="0" fontId="20" fillId="0" borderId="0" xfId="0" applyFont="1" applyAlignment="1">
      <alignment horizontal="left" vertical="top" wrapText="1"/>
    </xf>
    <xf numFmtId="0" fontId="20" fillId="0" borderId="18" xfId="0" applyFont="1" applyBorder="1" applyAlignment="1">
      <alignment horizontal="left" vertical="top" wrapText="1"/>
    </xf>
    <xf numFmtId="0" fontId="20" fillId="4" borderId="46" xfId="0" applyFont="1" applyFill="1" applyBorder="1" applyAlignment="1">
      <alignment horizontal="left"/>
    </xf>
    <xf numFmtId="0" fontId="20" fillId="4" borderId="0" xfId="0" applyFont="1" applyFill="1" applyAlignment="1">
      <alignment horizontal="left"/>
    </xf>
    <xf numFmtId="0" fontId="20" fillId="4" borderId="18" xfId="0" applyFont="1" applyFill="1" applyBorder="1" applyAlignment="1">
      <alignment horizontal="left"/>
    </xf>
    <xf numFmtId="0" fontId="20" fillId="4" borderId="45"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33" xfId="0" applyFont="1" applyFill="1" applyBorder="1" applyAlignment="1">
      <alignment horizontal="left" vertical="center"/>
    </xf>
    <xf numFmtId="0" fontId="18" fillId="4" borderId="44" xfId="0" applyFont="1" applyFill="1" applyBorder="1" applyAlignment="1">
      <alignment horizontal="center"/>
    </xf>
    <xf numFmtId="0" fontId="18" fillId="4" borderId="39" xfId="0" applyFont="1" applyFill="1" applyBorder="1" applyAlignment="1">
      <alignment horizontal="center"/>
    </xf>
    <xf numFmtId="0" fontId="18" fillId="4" borderId="40" xfId="0" applyFont="1" applyFill="1" applyBorder="1" applyAlignment="1">
      <alignment horizont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8" borderId="38"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3" fillId="0" borderId="46"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16" fillId="0" borderId="46" xfId="0" applyFont="1" applyBorder="1" applyAlignment="1">
      <alignment horizontal="left" vertical="top" wrapText="1"/>
    </xf>
    <xf numFmtId="0" fontId="16" fillId="0" borderId="0" xfId="0" applyFont="1" applyAlignment="1">
      <alignment horizontal="left" vertical="top" wrapText="1"/>
    </xf>
    <xf numFmtId="0" fontId="16" fillId="0" borderId="18" xfId="0" applyFont="1" applyBorder="1" applyAlignment="1">
      <alignment horizontal="left" vertical="top" wrapText="1"/>
    </xf>
    <xf numFmtId="0" fontId="16" fillId="0" borderId="45" xfId="0" applyFont="1" applyBorder="1" applyAlignment="1">
      <alignment horizontal="left" vertical="center" wrapText="1"/>
    </xf>
    <xf numFmtId="0" fontId="16" fillId="0" borderId="20" xfId="0" applyFont="1" applyBorder="1" applyAlignment="1">
      <alignment horizontal="left" vertical="center" wrapText="1"/>
    </xf>
    <xf numFmtId="0" fontId="16" fillId="0" borderId="33" xfId="0" applyFont="1" applyBorder="1" applyAlignment="1">
      <alignment horizontal="left" vertical="center" wrapText="1"/>
    </xf>
    <xf numFmtId="0" fontId="15" fillId="4" borderId="0" xfId="0" applyFont="1" applyFill="1" applyAlignment="1">
      <alignment horizontal="left" vertical="top" wrapText="1"/>
    </xf>
    <xf numFmtId="0" fontId="2" fillId="8" borderId="36"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12" xfId="0" applyFont="1" applyFill="1" applyBorder="1" applyAlignment="1">
      <alignment horizontal="center" vertical="center" wrapText="1"/>
    </xf>
    <xf numFmtId="165" fontId="1" fillId="2" borderId="38" xfId="1" applyNumberFormat="1" applyBorder="1" applyAlignment="1">
      <alignment horizontal="center" vertical="center"/>
    </xf>
    <xf numFmtId="165" fontId="1" fillId="2" borderId="13" xfId="1" applyNumberFormat="1" applyBorder="1" applyAlignment="1">
      <alignment horizontal="center" vertical="center"/>
    </xf>
    <xf numFmtId="165" fontId="1" fillId="2" borderId="12" xfId="1" applyNumberFormat="1" applyBorder="1" applyAlignment="1">
      <alignment horizontal="center" vertical="center"/>
    </xf>
    <xf numFmtId="165" fontId="1" fillId="2" borderId="11" xfId="1" applyNumberFormat="1" applyBorder="1" applyAlignment="1">
      <alignment vertical="center"/>
    </xf>
    <xf numFmtId="165" fontId="1" fillId="2" borderId="13" xfId="1" applyNumberFormat="1" applyBorder="1" applyAlignment="1">
      <alignment vertical="center"/>
    </xf>
    <xf numFmtId="165" fontId="1" fillId="2" borderId="12" xfId="1" applyNumberFormat="1" applyBorder="1" applyAlignment="1">
      <alignment vertical="center"/>
    </xf>
    <xf numFmtId="165" fontId="1" fillId="2" borderId="12" xfId="1" applyNumberFormat="1" applyBorder="1" applyAlignment="1">
      <alignment horizontal="center" vertical="center"/>
    </xf>
    <xf numFmtId="0" fontId="0" fillId="10" borderId="11" xfId="0" applyFill="1" applyBorder="1"/>
  </cellXfs>
  <cellStyles count="10">
    <cellStyle name="Check Cell" xfId="2" builtinId="23"/>
    <cellStyle name="Comma 2" xfId="5" xr:uid="{C59D65A5-4768-41AB-B9C4-7EB312478EE0}"/>
    <cellStyle name="Comma 2 2" xfId="8" xr:uid="{8277C8DA-7DD7-4FF5-BC71-393E21B1BDFF}"/>
    <cellStyle name="Good" xfId="1" builtinId="26"/>
    <cellStyle name="Normal" xfId="0" builtinId="0"/>
    <cellStyle name="Normal 2" xfId="3" xr:uid="{C562AE03-AC4A-4F6F-BD41-9822DEB2C5FC}"/>
    <cellStyle name="Normal 2 2" xfId="4" xr:uid="{D7148666-6870-451F-99FD-4310CDD5990B}"/>
    <cellStyle name="Normal 2 2 2" xfId="7" xr:uid="{2FE40D12-398C-478C-BFA4-452075741F5D}"/>
    <cellStyle name="Percent 2" xfId="6" xr:uid="{DD44520A-E99F-4C63-8E73-A44A623B9D01}"/>
    <cellStyle name="Percent 2 2" xfId="9" xr:uid="{52AE7AC5-2465-4ACA-8E5D-0061EA76D824}"/>
  </cellStyles>
  <dxfs count="20">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1591234</xdr:colOff>
      <xdr:row>3</xdr:row>
      <xdr:rowOff>1501</xdr:rowOff>
    </xdr:to>
    <xdr:pic>
      <xdr:nvPicPr>
        <xdr:cNvPr id="2" name="Picture 1">
          <a:extLst>
            <a:ext uri="{FF2B5EF4-FFF2-40B4-BE49-F238E27FC236}">
              <a16:creationId xmlns:a16="http://schemas.microsoft.com/office/drawing/2014/main" id="{BBCD977F-747B-4F86-8DD6-22F23E75DC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8129" cy="639676"/>
        </a:xfrm>
        <a:prstGeom prst="rect">
          <a:avLst/>
        </a:prstGeom>
      </xdr:spPr>
    </xdr:pic>
    <xdr:clientData/>
  </xdr:twoCellAnchor>
  <xdr:twoCellAnchor editAs="oneCell">
    <xdr:from>
      <xdr:col>9</xdr:col>
      <xdr:colOff>1822076</xdr:colOff>
      <xdr:row>0</xdr:row>
      <xdr:rowOff>0</xdr:rowOff>
    </xdr:from>
    <xdr:to>
      <xdr:col>9</xdr:col>
      <xdr:colOff>3435723</xdr:colOff>
      <xdr:row>3</xdr:row>
      <xdr:rowOff>1501</xdr:rowOff>
    </xdr:to>
    <xdr:pic>
      <xdr:nvPicPr>
        <xdr:cNvPr id="3" name="Picture 2">
          <a:extLst>
            <a:ext uri="{FF2B5EF4-FFF2-40B4-BE49-F238E27FC236}">
              <a16:creationId xmlns:a16="http://schemas.microsoft.com/office/drawing/2014/main" id="{6B757445-ACF9-483E-9E0E-BF927B6E0C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05376" y="0"/>
          <a:ext cx="1613647" cy="639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m-pr-fp-01\gsausers$\magazma\Documents\Cost%20Engineering\CS%20Template\MASTER%20template%20for%20all%20COST%20SHEETS%20Ax%20V3.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uspa-my.sharepoint.com/magazma/Documents/Cost%20Engineering/CS%20Template/MASTER%20template%20for%20all%20COST%20SHEETS%20Ax%20V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s Values"/>
      <sheetName val="General Instructions"/>
      <sheetName val="Comments"/>
      <sheetName val="Instructions PCS-A1"/>
      <sheetName val="A1"/>
      <sheetName val="Instructions PCS-A2"/>
      <sheetName val="A2"/>
      <sheetName val="A2 Exhibit A"/>
      <sheetName val="A2 Exhibit B"/>
      <sheetName val="Instructions PCS-A4"/>
      <sheetName val="A4"/>
      <sheetName val="Instructions PCS-A6"/>
      <sheetName val="A6"/>
      <sheetName val="Instructions PCS-A8"/>
      <sheetName val="A8"/>
      <sheetName val="Instructions PCS-A10 "/>
      <sheetName val="A10"/>
      <sheetName val="Instructions PCS-A15"/>
      <sheetName val="A15"/>
      <sheetName val="Instructions PCS-A15.1 "/>
      <sheetName val="A15.1"/>
      <sheetName val="Instructions PCS-FUP"/>
      <sheetName val="PCS FUP "/>
      <sheetName val="PCS FUP  p2"/>
      <sheetName val="FUP Exhibit A p2"/>
      <sheetName val="PCS FUP  p3"/>
      <sheetName val="FUP Exhibit A p3"/>
      <sheetName val="PCS FUP  p4"/>
      <sheetName val="FUP Exhibit A p4"/>
      <sheetName val="PCS FUP  p5"/>
      <sheetName val="FUP Exhibit A p5"/>
      <sheetName val="Instructions FUP WBS"/>
      <sheetName val="FUP WBS"/>
      <sheetName val="FupDataValidation"/>
      <sheetName val="PCS FUP  p6"/>
      <sheetName val="PCS FUP  p7"/>
      <sheetName val="PCS FUP  p8"/>
      <sheetName val="PCS FUP  Unprotected"/>
      <sheetName val="FUP Exhibit A"/>
      <sheetName val="FWC prices"/>
      <sheetName val="Instructions WBS for FUP"/>
      <sheetName val="FUP WPs"/>
      <sheetName val="SC1 Baseline"/>
      <sheetName val="SC1 Options"/>
      <sheetName val="SE Baseline"/>
      <sheetName val="Evaluation pr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Comments"/>
      <sheetName val="Instructions PCS-A1"/>
      <sheetName val="A1"/>
      <sheetName val="Instructions PCS-A2"/>
      <sheetName val="A2"/>
      <sheetName val="A2 Exhibit A"/>
      <sheetName val="A2 Exhibit B"/>
      <sheetName val="Instructions PCS-A4"/>
      <sheetName val="A4"/>
      <sheetName val="Instructions PCS-A6"/>
      <sheetName val="A6"/>
      <sheetName val="Instructions PCS-A8"/>
      <sheetName val="A8"/>
      <sheetName val="Instructions PCS-A10 "/>
      <sheetName val="A10"/>
      <sheetName val="Instructions PCS-A15"/>
      <sheetName val="A15"/>
      <sheetName val="Instructions PCS-A15.1 "/>
      <sheetName val="A15.1"/>
      <sheetName val="Cost Sheets Values"/>
      <sheetName val="Instructions PCS-FUP"/>
      <sheetName val="PCS FUP "/>
      <sheetName val="PCS FUP  p2"/>
      <sheetName val="FUP Exhibit A p2"/>
      <sheetName val="PCS FUP  p3"/>
      <sheetName val="FUP Exhibit A p3"/>
      <sheetName val="PCS FUP  p4"/>
      <sheetName val="FUP Exhibit A p4"/>
      <sheetName val="PCS FUP  p5"/>
      <sheetName val="FUP Exhibit A p5"/>
      <sheetName val="Instructions FUP WBS"/>
      <sheetName val="FUP WBS"/>
      <sheetName val="FupDataValidation"/>
      <sheetName val="PCS FUP  p6"/>
      <sheetName val="PCS FUP  p7"/>
      <sheetName val="PCS FUP  p8"/>
      <sheetName val="PCS FUP  Unprotected"/>
      <sheetName val="FUP Exhibit A"/>
      <sheetName val="FWC prices"/>
      <sheetName val="Instructions WBS for FUP"/>
      <sheetName val="FUP WPs"/>
      <sheetName val="SC1 Baseline"/>
      <sheetName val="SC1 Options"/>
      <sheetName val="SE Baseline"/>
      <sheetName val="Evaluation pri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974ED-C6E6-4141-92CB-884763BFA2B8}">
  <sheetPr>
    <tabColor theme="7" tint="0.79998168889431442"/>
    <pageSetUpPr fitToPage="1"/>
  </sheetPr>
  <dimension ref="C1:J39"/>
  <sheetViews>
    <sheetView showGridLines="0" tabSelected="1" zoomScale="85" zoomScaleNormal="85" workbookViewId="0">
      <selection activeCell="E4" sqref="E4"/>
    </sheetView>
  </sheetViews>
  <sheetFormatPr defaultColWidth="9.109375" defaultRowHeight="13.2" x14ac:dyDescent="0.25"/>
  <cols>
    <col min="1" max="1" width="9.109375" style="5"/>
    <col min="2" max="2" width="32.5546875" style="5" customWidth="1"/>
    <col min="3" max="3" width="28.33203125" style="5" customWidth="1"/>
    <col min="4" max="4" width="34.5546875" style="5" customWidth="1"/>
    <col min="5" max="5" width="39.5546875" style="5" customWidth="1"/>
    <col min="6" max="6" width="55.88671875" style="5" customWidth="1"/>
    <col min="7" max="7" width="25.6640625" style="5" customWidth="1"/>
    <col min="8" max="8" width="17.5546875" style="5" customWidth="1"/>
    <col min="9" max="9" width="45" style="5" customWidth="1"/>
    <col min="10" max="10" width="52.33203125" style="5" customWidth="1"/>
    <col min="11" max="16384" width="9.109375" style="5"/>
  </cols>
  <sheetData>
    <row r="1" spans="3:10" ht="18.75" customHeight="1" x14ac:dyDescent="0.25">
      <c r="G1" s="6"/>
      <c r="H1" s="6"/>
    </row>
    <row r="2" spans="3:10" ht="15.6" x14ac:dyDescent="0.25">
      <c r="G2" s="6"/>
      <c r="H2" s="6"/>
    </row>
    <row r="3" spans="3:10" ht="15.6" x14ac:dyDescent="0.25">
      <c r="G3" s="6"/>
      <c r="H3" s="6"/>
    </row>
    <row r="4" spans="3:10" s="9" customFormat="1" ht="24" customHeight="1" thickBot="1" x14ac:dyDescent="0.3">
      <c r="C4" s="7" t="s">
        <v>0</v>
      </c>
      <c r="D4" s="8"/>
      <c r="E4" s="8"/>
      <c r="F4" s="5"/>
      <c r="G4" s="5"/>
    </row>
    <row r="5" spans="3:10" s="13" customFormat="1" ht="33" customHeight="1" x14ac:dyDescent="0.25">
      <c r="C5" s="10" t="s">
        <v>1</v>
      </c>
      <c r="D5" s="11"/>
      <c r="E5" s="12" t="s">
        <v>114</v>
      </c>
      <c r="F5" s="28" t="s">
        <v>2</v>
      </c>
      <c r="G5" s="5"/>
    </row>
    <row r="6" spans="3:10" s="13" customFormat="1" ht="37.5" customHeight="1" x14ac:dyDescent="0.25">
      <c r="C6" s="14" t="s">
        <v>3</v>
      </c>
      <c r="D6" s="15"/>
      <c r="E6" s="16" t="s">
        <v>4</v>
      </c>
      <c r="F6" s="29" t="s">
        <v>5</v>
      </c>
      <c r="G6" s="5"/>
    </row>
    <row r="7" spans="3:10" s="13" customFormat="1" ht="52.5" customHeight="1" thickBot="1" x14ac:dyDescent="0.35">
      <c r="C7" s="17" t="s">
        <v>6</v>
      </c>
      <c r="D7" s="18"/>
      <c r="E7" s="19" t="s">
        <v>7</v>
      </c>
      <c r="F7" s="30" t="s">
        <v>8</v>
      </c>
      <c r="G7" s="6"/>
    </row>
    <row r="8" spans="3:10" s="13" customFormat="1" ht="74.25" customHeight="1" x14ac:dyDescent="0.25">
      <c r="C8" s="20" t="s">
        <v>9</v>
      </c>
      <c r="D8" s="21"/>
      <c r="E8" s="22"/>
      <c r="F8" s="31" t="s">
        <v>10</v>
      </c>
      <c r="G8" s="27"/>
    </row>
    <row r="9" spans="3:10" s="13" customFormat="1" ht="31.5" customHeight="1" x14ac:dyDescent="0.3">
      <c r="C9" s="23" t="s">
        <v>11</v>
      </c>
      <c r="D9" s="24"/>
      <c r="E9" s="25" t="s">
        <v>113</v>
      </c>
      <c r="F9" s="31" t="s">
        <v>12</v>
      </c>
    </row>
    <row r="10" spans="3:10" s="13" customFormat="1" ht="49.5" customHeight="1" x14ac:dyDescent="0.3">
      <c r="C10" s="23" t="s">
        <v>13</v>
      </c>
      <c r="D10" s="24" t="s">
        <v>14</v>
      </c>
      <c r="E10" s="25">
        <v>2026</v>
      </c>
      <c r="F10" s="31" t="s">
        <v>15</v>
      </c>
    </row>
    <row r="11" spans="3:10" s="13" customFormat="1" ht="69" customHeight="1" x14ac:dyDescent="0.3">
      <c r="C11" s="23" t="s">
        <v>16</v>
      </c>
      <c r="D11" s="26"/>
      <c r="E11" s="16"/>
      <c r="F11" s="31" t="s">
        <v>17</v>
      </c>
    </row>
    <row r="12" spans="3:10" s="13" customFormat="1" ht="115.5" customHeight="1" x14ac:dyDescent="0.3">
      <c r="C12" s="23" t="s">
        <v>18</v>
      </c>
      <c r="D12" s="26"/>
      <c r="E12" s="16"/>
      <c r="F12" s="31" t="s">
        <v>19</v>
      </c>
    </row>
    <row r="13" spans="3:10" s="13" customFormat="1" ht="63" customHeight="1" x14ac:dyDescent="0.3">
      <c r="C13" s="23" t="s">
        <v>20</v>
      </c>
      <c r="D13" s="26"/>
      <c r="E13" s="16"/>
      <c r="F13" s="31" t="s">
        <v>21</v>
      </c>
    </row>
    <row r="14" spans="3:10" s="13" customFormat="1" ht="36.75" customHeight="1" thickBot="1" x14ac:dyDescent="0.35">
      <c r="C14" s="23" t="s">
        <v>22</v>
      </c>
      <c r="D14" s="26"/>
      <c r="E14" s="19"/>
      <c r="F14" s="31" t="s">
        <v>23</v>
      </c>
    </row>
    <row r="15" spans="3:10" ht="33.75" customHeight="1" x14ac:dyDescent="0.25">
      <c r="G15" s="13"/>
      <c r="H15" s="13"/>
      <c r="I15" s="13"/>
      <c r="J15" s="13"/>
    </row>
    <row r="16" spans="3:10" ht="56.25" customHeight="1" x14ac:dyDescent="0.25">
      <c r="G16" s="27"/>
      <c r="H16" s="27"/>
      <c r="I16" s="27"/>
      <c r="J16" s="27"/>
    </row>
    <row r="17" spans="7:10" ht="25.5" customHeight="1" x14ac:dyDescent="0.25">
      <c r="G17" s="13"/>
      <c r="H17" s="13"/>
      <c r="I17" s="13"/>
      <c r="J17" s="13"/>
    </row>
    <row r="18" spans="7:10" ht="18" customHeight="1" x14ac:dyDescent="0.25">
      <c r="G18" s="13"/>
      <c r="H18" s="13"/>
      <c r="I18" s="13"/>
      <c r="J18" s="13"/>
    </row>
    <row r="19" spans="7:10" x14ac:dyDescent="0.25">
      <c r="G19" s="13"/>
      <c r="H19" s="13"/>
      <c r="I19" s="13"/>
      <c r="J19" s="13"/>
    </row>
    <row r="20" spans="7:10" x14ac:dyDescent="0.25">
      <c r="G20" s="13"/>
      <c r="H20" s="13"/>
      <c r="I20" s="13"/>
      <c r="J20" s="13"/>
    </row>
    <row r="21" spans="7:10" x14ac:dyDescent="0.25">
      <c r="G21" s="13"/>
      <c r="H21" s="13"/>
      <c r="I21" s="13"/>
      <c r="J21" s="13"/>
    </row>
    <row r="22" spans="7:10" x14ac:dyDescent="0.25">
      <c r="G22" s="13"/>
      <c r="H22" s="13"/>
      <c r="I22" s="13"/>
      <c r="J22" s="13"/>
    </row>
    <row r="39" ht="293.25" customHeight="1" x14ac:dyDescent="0.25"/>
  </sheetData>
  <sheetProtection algorithmName="SHA-512" hashValue="D37+8wiXJKHWedYdyasbUQfyX+a5CUH3VbPvC012cjXhZG85JOPMCFlca/yUqGKc33AGAMTcmPumHgyh2cSphA==" saltValue="wJNKTFUfM0RGtKIHQisHlw==" spinCount="100000" sheet="1" objects="1" scenarios="1"/>
  <printOptions horizontalCentered="1"/>
  <pageMargins left="0.7" right="0.7" top="0.75" bottom="0.75" header="0.3" footer="0.3"/>
  <pageSetup paperSize="9" scale="73" fitToHeight="0" orientation="portrait" r:id="rId1"/>
  <headerFooter>
    <oddHeader xml:space="preserve">&amp;R&amp;A   Issue 2.0 </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098B-B9F4-4D25-AE5B-AE93FA18B0F4}">
  <dimension ref="B4:M14"/>
  <sheetViews>
    <sheetView zoomScale="80" zoomScaleNormal="80" workbookViewId="0">
      <selection activeCell="E6" sqref="E6"/>
    </sheetView>
  </sheetViews>
  <sheetFormatPr defaultColWidth="8.88671875" defaultRowHeight="14.4" x14ac:dyDescent="0.3"/>
  <cols>
    <col min="1" max="1" width="8.88671875" style="62"/>
    <col min="2" max="2" width="21.33203125" style="62" bestFit="1" customWidth="1"/>
    <col min="3" max="6" width="16" style="62" customWidth="1"/>
    <col min="7" max="7" width="17.44140625" style="62" bestFit="1" customWidth="1"/>
    <col min="8" max="8" width="9.44140625" style="62" bestFit="1" customWidth="1"/>
    <col min="9" max="11" width="11" style="62" bestFit="1" customWidth="1"/>
    <col min="12" max="16384" width="8.88671875" style="62"/>
  </cols>
  <sheetData>
    <row r="4" spans="2:13" ht="15" thickBot="1" x14ac:dyDescent="0.35"/>
    <row r="5" spans="2:13" ht="18.600000000000001" thickBot="1" x14ac:dyDescent="0.35">
      <c r="B5" s="105" t="s">
        <v>24</v>
      </c>
      <c r="C5" s="106"/>
      <c r="D5" s="106"/>
      <c r="E5" s="106"/>
      <c r="F5" s="106"/>
      <c r="G5" s="107"/>
    </row>
    <row r="6" spans="2:13" ht="29.4" thickBot="1" x14ac:dyDescent="0.35">
      <c r="B6" s="56" t="s">
        <v>25</v>
      </c>
      <c r="C6" s="57" t="s">
        <v>26</v>
      </c>
      <c r="D6" s="58" t="s">
        <v>27</v>
      </c>
      <c r="E6" s="59" t="s">
        <v>28</v>
      </c>
      <c r="F6" s="60" t="s">
        <v>29</v>
      </c>
      <c r="G6" s="60" t="s">
        <v>30</v>
      </c>
    </row>
    <row r="7" spans="2:13" ht="15" thickBot="1" x14ac:dyDescent="0.35">
      <c r="B7" s="61" t="s">
        <v>31</v>
      </c>
      <c r="C7" s="32"/>
      <c r="D7" s="32"/>
      <c r="E7" s="32"/>
      <c r="F7" s="32"/>
      <c r="G7" s="33"/>
    </row>
    <row r="10" spans="2:13" ht="15" thickBot="1" x14ac:dyDescent="0.35"/>
    <row r="11" spans="2:13" x14ac:dyDescent="0.3">
      <c r="B11" s="117" t="s">
        <v>32</v>
      </c>
      <c r="C11" s="118"/>
      <c r="D11" s="118"/>
      <c r="E11" s="118"/>
      <c r="F11" s="118"/>
      <c r="G11" s="118"/>
      <c r="H11" s="118"/>
      <c r="I11" s="118"/>
      <c r="J11" s="118"/>
      <c r="K11" s="118"/>
      <c r="L11" s="118"/>
      <c r="M11" s="119"/>
    </row>
    <row r="12" spans="2:13" ht="201.75" customHeight="1" x14ac:dyDescent="0.3">
      <c r="B12" s="108" t="s">
        <v>108</v>
      </c>
      <c r="C12" s="109"/>
      <c r="D12" s="109"/>
      <c r="E12" s="109"/>
      <c r="F12" s="109"/>
      <c r="G12" s="109"/>
      <c r="H12" s="109"/>
      <c r="I12" s="109"/>
      <c r="J12" s="109"/>
      <c r="K12" s="109"/>
      <c r="L12" s="109"/>
      <c r="M12" s="110"/>
    </row>
    <row r="13" spans="2:13" ht="15.6" x14ac:dyDescent="0.3">
      <c r="B13" s="111" t="s">
        <v>110</v>
      </c>
      <c r="C13" s="112"/>
      <c r="D13" s="112"/>
      <c r="E13" s="112"/>
      <c r="F13" s="112"/>
      <c r="G13" s="112"/>
      <c r="H13" s="112"/>
      <c r="I13" s="112"/>
      <c r="J13" s="112"/>
      <c r="K13" s="112"/>
      <c r="L13" s="112"/>
      <c r="M13" s="113"/>
    </row>
    <row r="14" spans="2:13" ht="16.2" thickBot="1" x14ac:dyDescent="0.35">
      <c r="B14" s="114" t="s">
        <v>111</v>
      </c>
      <c r="C14" s="115"/>
      <c r="D14" s="115"/>
      <c r="E14" s="115"/>
      <c r="F14" s="115"/>
      <c r="G14" s="115"/>
      <c r="H14" s="115"/>
      <c r="I14" s="115"/>
      <c r="J14" s="115"/>
      <c r="K14" s="115"/>
      <c r="L14" s="115"/>
      <c r="M14" s="116"/>
    </row>
  </sheetData>
  <sheetProtection algorithmName="SHA-512" hashValue="0mgJjDjBpuNLvLCs1hFsDfATghu94vs1wKiqTWX0IiQzzuOXS7otWVCYuwFsyWvgKbPx/QlA/BSiws0sZgCbkA==" saltValue="2QwxfpvLtE2tof+R0G4p4A==" spinCount="100000" sheet="1" objects="1" scenarios="1"/>
  <mergeCells count="5">
    <mergeCell ref="B5:G5"/>
    <mergeCell ref="B12:M12"/>
    <mergeCell ref="B13:M13"/>
    <mergeCell ref="B14:M14"/>
    <mergeCell ref="B11:M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5665-6B91-4C47-B65A-09BE6156DC11}">
  <dimension ref="B1:O53"/>
  <sheetViews>
    <sheetView topLeftCell="A5" zoomScale="80" zoomScaleNormal="80" workbookViewId="0">
      <selection activeCell="C9" sqref="C9:C10"/>
    </sheetView>
  </sheetViews>
  <sheetFormatPr defaultColWidth="8.88671875" defaultRowHeight="14.4" x14ac:dyDescent="0.3"/>
  <cols>
    <col min="1" max="1" width="8.88671875" style="62"/>
    <col min="2" max="2" width="25" style="64" customWidth="1"/>
    <col min="3" max="4" width="28.88671875" style="65" customWidth="1"/>
    <col min="5" max="5" width="13.109375" style="65" customWidth="1"/>
    <col min="6" max="6" width="14.5546875" style="65" customWidth="1"/>
    <col min="7" max="7" width="14.44140625" style="62" customWidth="1"/>
    <col min="8" max="8" width="13" style="62" customWidth="1"/>
    <col min="9" max="9" width="17.6640625" style="62" customWidth="1"/>
    <col min="10" max="10" width="16.33203125" style="62" customWidth="1"/>
    <col min="11" max="11" width="17.5546875" style="62" customWidth="1"/>
    <col min="12" max="12" width="19.6640625" style="62" customWidth="1"/>
    <col min="13" max="14" width="8.88671875" style="62"/>
    <col min="15" max="15" width="20.5546875" style="62" bestFit="1" customWidth="1"/>
    <col min="16" max="16384" width="8.88671875" style="62"/>
  </cols>
  <sheetData>
    <row r="1" spans="2:15" ht="18" x14ac:dyDescent="0.3">
      <c r="B1" s="120" t="s">
        <v>33</v>
      </c>
      <c r="C1" s="121"/>
      <c r="D1" s="121"/>
      <c r="E1" s="121"/>
      <c r="F1" s="121"/>
      <c r="G1" s="121"/>
      <c r="H1" s="121"/>
      <c r="I1" s="121"/>
      <c r="J1" s="122"/>
    </row>
    <row r="2" spans="2:15" ht="46.95" customHeight="1" x14ac:dyDescent="0.3">
      <c r="B2" s="127" t="s">
        <v>112</v>
      </c>
      <c r="C2" s="128"/>
      <c r="D2" s="128"/>
      <c r="E2" s="128"/>
      <c r="F2" s="128"/>
      <c r="G2" s="128"/>
      <c r="H2" s="128"/>
      <c r="I2" s="128"/>
      <c r="J2" s="129"/>
    </row>
    <row r="3" spans="2:15" ht="216" customHeight="1" x14ac:dyDescent="0.3">
      <c r="B3" s="130" t="s">
        <v>117</v>
      </c>
      <c r="C3" s="131"/>
      <c r="D3" s="131"/>
      <c r="E3" s="131"/>
      <c r="F3" s="131"/>
      <c r="G3" s="131"/>
      <c r="H3" s="131"/>
      <c r="I3" s="131"/>
      <c r="J3" s="132"/>
    </row>
    <row r="4" spans="2:15" ht="157.19999999999999" customHeight="1" x14ac:dyDescent="0.3">
      <c r="B4" s="133" t="s">
        <v>34</v>
      </c>
      <c r="C4" s="134"/>
      <c r="D4" s="134"/>
      <c r="E4" s="134"/>
      <c r="F4" s="134"/>
      <c r="G4" s="134"/>
      <c r="H4" s="134"/>
      <c r="I4" s="134"/>
      <c r="J4" s="135"/>
    </row>
    <row r="5" spans="2:15" x14ac:dyDescent="0.3">
      <c r="B5" s="66"/>
      <c r="L5" s="123" t="s">
        <v>35</v>
      </c>
    </row>
    <row r="6" spans="2:15" ht="35.25" customHeight="1" x14ac:dyDescent="0.3">
      <c r="B6" s="136"/>
      <c r="C6" s="136"/>
      <c r="D6" s="136"/>
      <c r="E6" s="136"/>
      <c r="F6" s="136"/>
      <c r="G6" s="136"/>
      <c r="H6" s="136"/>
      <c r="I6" s="136"/>
      <c r="J6" s="136"/>
      <c r="L6" s="124"/>
    </row>
    <row r="7" spans="2:15" ht="15" thickBot="1" x14ac:dyDescent="0.35">
      <c r="B7" s="66"/>
      <c r="L7" s="63">
        <f>SUM(L11:L53)</f>
        <v>0</v>
      </c>
    </row>
    <row r="8" spans="2:15" ht="15.75" customHeight="1" thickBot="1" x14ac:dyDescent="0.35">
      <c r="B8" s="66"/>
      <c r="I8" s="67"/>
      <c r="J8" s="67"/>
      <c r="L8"/>
    </row>
    <row r="9" spans="2:15" ht="45.6" customHeight="1" x14ac:dyDescent="0.3">
      <c r="B9" s="125" t="s">
        <v>36</v>
      </c>
      <c r="C9" s="125" t="s">
        <v>37</v>
      </c>
      <c r="D9" s="125" t="s">
        <v>38</v>
      </c>
      <c r="E9" s="125" t="s">
        <v>39</v>
      </c>
      <c r="F9" s="125" t="s">
        <v>40</v>
      </c>
      <c r="G9" s="137" t="s">
        <v>41</v>
      </c>
      <c r="H9" s="139" t="s">
        <v>42</v>
      </c>
      <c r="I9" s="138" t="s">
        <v>43</v>
      </c>
      <c r="J9" s="140" t="s">
        <v>115</v>
      </c>
      <c r="K9" s="125" t="s">
        <v>116</v>
      </c>
      <c r="L9" s="125" t="s">
        <v>44</v>
      </c>
    </row>
    <row r="10" spans="2:15" ht="45.75" customHeight="1" thickBot="1" x14ac:dyDescent="0.35">
      <c r="B10" s="126"/>
      <c r="C10" s="126"/>
      <c r="D10" s="126"/>
      <c r="E10" s="126"/>
      <c r="F10" s="126"/>
      <c r="G10" s="138"/>
      <c r="H10" s="140"/>
      <c r="I10" s="138"/>
      <c r="J10" s="140"/>
      <c r="K10" s="126"/>
      <c r="L10" s="126"/>
    </row>
    <row r="11" spans="2:15" ht="15" customHeight="1" x14ac:dyDescent="0.3">
      <c r="B11" s="141" t="s">
        <v>45</v>
      </c>
      <c r="C11" s="34" t="s">
        <v>46</v>
      </c>
      <c r="D11" s="53" t="s">
        <v>26</v>
      </c>
      <c r="E11" s="34" t="s">
        <v>47</v>
      </c>
      <c r="F11" s="79">
        <v>56</v>
      </c>
      <c r="G11" s="35"/>
      <c r="H11" s="49">
        <f xml:space="preserve"> IF(AND(G11&lt;&gt;"",$D11&lt;&gt;""), HLOOKUP($D11,'FWC Unit prices'!$C$6:$G$7,2,FALSE),0)</f>
        <v>0</v>
      </c>
      <c r="I11" s="36">
        <f t="shared" ref="I11:I21" si="0">G11*H11</f>
        <v>0</v>
      </c>
      <c r="J11" s="91">
        <v>6</v>
      </c>
      <c r="K11" s="37">
        <f t="shared" ref="K11:K18" si="1">I11*J11</f>
        <v>0</v>
      </c>
      <c r="L11" s="144">
        <f>SUM(K11:K12)</f>
        <v>0</v>
      </c>
    </row>
    <row r="12" spans="2:15" ht="15" thickBot="1" x14ac:dyDescent="0.35">
      <c r="B12" s="142"/>
      <c r="C12" s="38" t="s">
        <v>48</v>
      </c>
      <c r="D12" s="54" t="s">
        <v>26</v>
      </c>
      <c r="E12" s="38" t="s">
        <v>47</v>
      </c>
      <c r="F12" s="78">
        <v>20</v>
      </c>
      <c r="G12" s="39"/>
      <c r="H12" s="50">
        <f xml:space="preserve"> IF(AND(G12&lt;&gt;"",$D12&lt;&gt;""), HLOOKUP($D12,'FWC Unit prices'!$C$6:$G$7,2,FALSE),0)</f>
        <v>0</v>
      </c>
      <c r="I12" s="40">
        <f t="shared" si="0"/>
        <v>0</v>
      </c>
      <c r="J12" s="92">
        <v>6</v>
      </c>
      <c r="K12" s="41">
        <f t="shared" si="1"/>
        <v>0</v>
      </c>
      <c r="L12" s="145"/>
    </row>
    <row r="13" spans="2:15" x14ac:dyDescent="0.3">
      <c r="B13" s="141" t="s">
        <v>49</v>
      </c>
      <c r="C13" s="34" t="s">
        <v>50</v>
      </c>
      <c r="D13" s="53" t="s">
        <v>26</v>
      </c>
      <c r="E13" s="34" t="s">
        <v>47</v>
      </c>
      <c r="F13" s="79">
        <v>35</v>
      </c>
      <c r="G13" s="35"/>
      <c r="H13" s="49">
        <f xml:space="preserve"> IF(AND(G13&lt;&gt;"",$D13&lt;&gt;""), HLOOKUP($D13,'FWC Unit prices'!$C$6:$G$7,2,FALSE),0)</f>
        <v>0</v>
      </c>
      <c r="I13" s="36">
        <f t="shared" si="0"/>
        <v>0</v>
      </c>
      <c r="J13" s="91">
        <v>6</v>
      </c>
      <c r="K13" s="37">
        <f t="shared" si="1"/>
        <v>0</v>
      </c>
      <c r="L13" s="144">
        <f>SUM(K13:K21)</f>
        <v>0</v>
      </c>
    </row>
    <row r="14" spans="2:15" x14ac:dyDescent="0.3">
      <c r="B14" s="143"/>
      <c r="C14" s="89" t="s">
        <v>51</v>
      </c>
      <c r="D14" s="90" t="s">
        <v>26</v>
      </c>
      <c r="E14" s="89" t="s">
        <v>47</v>
      </c>
      <c r="F14" s="80">
        <v>17</v>
      </c>
      <c r="G14" s="4"/>
      <c r="H14" s="51">
        <f xml:space="preserve"> IF(AND(G14&lt;&gt;"",$D14&lt;&gt;""), HLOOKUP($D14,'FWC Unit prices'!$C$6:$G$7,2,FALSE),0)</f>
        <v>0</v>
      </c>
      <c r="I14" s="2">
        <f t="shared" si="0"/>
        <v>0</v>
      </c>
      <c r="J14" s="88">
        <v>6</v>
      </c>
      <c r="K14" s="3">
        <f t="shared" si="1"/>
        <v>0</v>
      </c>
      <c r="L14" s="146"/>
      <c r="O14" t="s">
        <v>118</v>
      </c>
    </row>
    <row r="15" spans="2:15" x14ac:dyDescent="0.3">
      <c r="B15" s="143"/>
      <c r="C15" s="89" t="s">
        <v>52</v>
      </c>
      <c r="D15" s="90" t="s">
        <v>26</v>
      </c>
      <c r="E15" s="89" t="s">
        <v>47</v>
      </c>
      <c r="F15" s="80">
        <v>10</v>
      </c>
      <c r="G15" s="4"/>
      <c r="H15" s="51">
        <f xml:space="preserve"> IF(AND(G15&lt;&gt;"",$D15&lt;&gt;""), HLOOKUP($D15,'FWC Unit prices'!$C$6:$G$7,2,FALSE),0)</f>
        <v>0</v>
      </c>
      <c r="I15" s="2">
        <f t="shared" si="0"/>
        <v>0</v>
      </c>
      <c r="J15" s="88">
        <v>6</v>
      </c>
      <c r="K15" s="3">
        <f t="shared" si="1"/>
        <v>0</v>
      </c>
      <c r="L15" s="146"/>
    </row>
    <row r="16" spans="2:15" x14ac:dyDescent="0.3">
      <c r="B16" s="143"/>
      <c r="C16" s="89" t="s">
        <v>53</v>
      </c>
      <c r="D16" s="90" t="s">
        <v>26</v>
      </c>
      <c r="E16" s="89" t="s">
        <v>47</v>
      </c>
      <c r="F16" s="80">
        <v>2</v>
      </c>
      <c r="G16" s="4"/>
      <c r="H16" s="51">
        <f xml:space="preserve"> IF(AND(G16&lt;&gt;"",$D16&lt;&gt;""), HLOOKUP($D16,'FWC Unit prices'!$C$6:$G$7,2,FALSE),0)</f>
        <v>0</v>
      </c>
      <c r="I16" s="2">
        <f t="shared" si="0"/>
        <v>0</v>
      </c>
      <c r="J16" s="88">
        <v>6</v>
      </c>
      <c r="K16" s="3">
        <f t="shared" si="1"/>
        <v>0</v>
      </c>
      <c r="L16" s="146"/>
    </row>
    <row r="17" spans="2:12" x14ac:dyDescent="0.3">
      <c r="B17" s="143"/>
      <c r="C17" s="89" t="s">
        <v>54</v>
      </c>
      <c r="D17" s="90" t="s">
        <v>26</v>
      </c>
      <c r="E17" s="89" t="s">
        <v>47</v>
      </c>
      <c r="F17" s="80">
        <v>32</v>
      </c>
      <c r="G17" s="4"/>
      <c r="H17" s="51">
        <f xml:space="preserve"> IF(AND(G17&lt;&gt;"",$D17&lt;&gt;""), HLOOKUP($D17,'FWC Unit prices'!$C$6:$G$7,2,FALSE),0)</f>
        <v>0</v>
      </c>
      <c r="I17" s="2">
        <f t="shared" si="0"/>
        <v>0</v>
      </c>
      <c r="J17" s="88">
        <v>6</v>
      </c>
      <c r="K17" s="3">
        <f t="shared" si="1"/>
        <v>0</v>
      </c>
      <c r="L17" s="146"/>
    </row>
    <row r="18" spans="2:12" x14ac:dyDescent="0.3">
      <c r="B18" s="143"/>
      <c r="C18" s="89" t="s">
        <v>55</v>
      </c>
      <c r="D18" s="90" t="s">
        <v>26</v>
      </c>
      <c r="E18" s="89" t="s">
        <v>47</v>
      </c>
      <c r="F18" s="80">
        <v>1.6</v>
      </c>
      <c r="G18" s="48"/>
      <c r="H18" s="51">
        <f xml:space="preserve"> IF(AND(G18&lt;&gt;"",$D18&lt;&gt;""), HLOOKUP($D18,'FWC Unit prices'!$C$6:$G$7,2,FALSE),0)</f>
        <v>0</v>
      </c>
      <c r="I18" s="2">
        <f t="shared" si="0"/>
        <v>0</v>
      </c>
      <c r="J18" s="88">
        <v>6</v>
      </c>
      <c r="K18" s="3">
        <f t="shared" si="1"/>
        <v>0</v>
      </c>
      <c r="L18" s="146"/>
    </row>
    <row r="19" spans="2:12" ht="20.100000000000001" customHeight="1" x14ac:dyDescent="0.3">
      <c r="B19" s="143"/>
      <c r="C19" s="89" t="s">
        <v>56</v>
      </c>
      <c r="D19" s="90" t="s">
        <v>26</v>
      </c>
      <c r="E19" s="89" t="s">
        <v>47</v>
      </c>
      <c r="F19" s="80">
        <v>15</v>
      </c>
      <c r="G19" s="4"/>
      <c r="H19" s="51">
        <f xml:space="preserve"> IF(AND(G19&lt;&gt;"",$D19&lt;&gt;""), HLOOKUP($D19,'FWC Unit prices'!$C$6:$G$7,2,FALSE),0)</f>
        <v>0</v>
      </c>
      <c r="I19" s="2">
        <f t="shared" si="0"/>
        <v>0</v>
      </c>
      <c r="J19" s="88">
        <v>6</v>
      </c>
      <c r="K19" s="3">
        <f>I19*J19</f>
        <v>0</v>
      </c>
      <c r="L19" s="146"/>
    </row>
    <row r="20" spans="2:12" ht="20.100000000000001" customHeight="1" x14ac:dyDescent="0.3">
      <c r="B20" s="143"/>
      <c r="C20" s="89" t="s">
        <v>57</v>
      </c>
      <c r="D20" s="90" t="s">
        <v>26</v>
      </c>
      <c r="E20" s="89" t="s">
        <v>47</v>
      </c>
      <c r="F20" s="80">
        <v>17</v>
      </c>
      <c r="G20" s="1"/>
      <c r="H20" s="51">
        <f xml:space="preserve"> IF(AND(G20&lt;&gt;"",$D20&lt;&gt;""), HLOOKUP($D20,'FWC Unit prices'!$C$6:$G$7,2,FALSE),0)</f>
        <v>0</v>
      </c>
      <c r="I20" s="2">
        <f t="shared" si="0"/>
        <v>0</v>
      </c>
      <c r="J20" s="88">
        <v>6</v>
      </c>
      <c r="K20" s="3">
        <f>I20*J20</f>
        <v>0</v>
      </c>
      <c r="L20" s="146"/>
    </row>
    <row r="21" spans="2:12" ht="20.100000000000001" customHeight="1" thickBot="1" x14ac:dyDescent="0.35">
      <c r="B21" s="142"/>
      <c r="C21" s="38" t="s">
        <v>58</v>
      </c>
      <c r="D21" s="54" t="s">
        <v>26</v>
      </c>
      <c r="E21" s="38" t="s">
        <v>47</v>
      </c>
      <c r="F21" s="78">
        <v>15</v>
      </c>
      <c r="G21" s="39"/>
      <c r="H21" s="50">
        <f xml:space="preserve"> IF(AND(G21&lt;&gt;"",$D21&lt;&gt;""), HLOOKUP($D21,'FWC Unit prices'!$C$6:$G$7,2,FALSE),0)</f>
        <v>0</v>
      </c>
      <c r="I21" s="40">
        <f t="shared" si="0"/>
        <v>0</v>
      </c>
      <c r="J21" s="92">
        <v>6</v>
      </c>
      <c r="K21" s="41">
        <f>I21*J21</f>
        <v>0</v>
      </c>
      <c r="L21" s="145"/>
    </row>
    <row r="22" spans="2:12" ht="19.5" customHeight="1" thickBot="1" x14ac:dyDescent="0.35">
      <c r="B22" s="42" t="s">
        <v>59</v>
      </c>
      <c r="C22" s="43" t="s">
        <v>60</v>
      </c>
      <c r="D22" s="55" t="s">
        <v>26</v>
      </c>
      <c r="E22" s="43" t="s">
        <v>47</v>
      </c>
      <c r="F22" s="58">
        <v>73.5</v>
      </c>
      <c r="G22" s="44"/>
      <c r="H22" s="52">
        <f xml:space="preserve"> IF(AND(G22&lt;&gt;"",$D22&lt;&gt;""), HLOOKUP($D22,'FWC Unit prices'!$C$6:$G$7,2,FALSE),0)</f>
        <v>0</v>
      </c>
      <c r="I22" s="45">
        <f>G22*H22</f>
        <v>0</v>
      </c>
      <c r="J22" s="93">
        <v>6</v>
      </c>
      <c r="K22" s="46">
        <f>I22*J22</f>
        <v>0</v>
      </c>
      <c r="L22" s="147">
        <f>SUM(K22)</f>
        <v>0</v>
      </c>
    </row>
    <row r="23" spans="2:12" ht="20.100000000000001" customHeight="1" x14ac:dyDescent="0.3">
      <c r="B23" s="141" t="s">
        <v>61</v>
      </c>
      <c r="C23" s="34" t="s">
        <v>62</v>
      </c>
      <c r="D23" s="53" t="s">
        <v>28</v>
      </c>
      <c r="E23" s="34" t="s">
        <v>47</v>
      </c>
      <c r="F23" s="79">
        <v>80</v>
      </c>
      <c r="G23" s="35"/>
      <c r="H23" s="49">
        <f xml:space="preserve"> IF(AND(G23&lt;&gt;"",$D23&lt;&gt;""), HLOOKUP($D23,'FWC Unit prices'!$C$6:$G$7,2,FALSE),0)</f>
        <v>0</v>
      </c>
      <c r="I23" s="36">
        <f t="shared" ref="I23:I37" si="2">G23*H23</f>
        <v>0</v>
      </c>
      <c r="J23" s="91">
        <v>6</v>
      </c>
      <c r="K23" s="37">
        <f t="shared" ref="K23:K36" si="3">I23*J23</f>
        <v>0</v>
      </c>
      <c r="L23" s="144">
        <f>SUM(K23:K24)</f>
        <v>0</v>
      </c>
    </row>
    <row r="24" spans="2:12" ht="20.100000000000001" customHeight="1" thickBot="1" x14ac:dyDescent="0.35">
      <c r="B24" s="142"/>
      <c r="C24" s="38" t="s">
        <v>63</v>
      </c>
      <c r="D24" s="54" t="s">
        <v>28</v>
      </c>
      <c r="E24" s="38" t="s">
        <v>47</v>
      </c>
      <c r="F24" s="78">
        <v>150</v>
      </c>
      <c r="G24" s="47"/>
      <c r="H24" s="50">
        <f xml:space="preserve"> IF(AND(G24&lt;&gt;"",$D24&lt;&gt;""), HLOOKUP($D24,'FWC Unit prices'!$C$6:$G$7,2,FALSE),0)</f>
        <v>0</v>
      </c>
      <c r="I24" s="40">
        <f t="shared" si="2"/>
        <v>0</v>
      </c>
      <c r="J24" s="92">
        <v>2</v>
      </c>
      <c r="K24" s="41">
        <f t="shared" si="3"/>
        <v>0</v>
      </c>
      <c r="L24" s="145"/>
    </row>
    <row r="25" spans="2:12" ht="20.100000000000001" customHeight="1" thickBot="1" x14ac:dyDescent="0.35">
      <c r="B25" s="42" t="s">
        <v>64</v>
      </c>
      <c r="C25" s="43" t="s">
        <v>65</v>
      </c>
      <c r="D25" s="55" t="s">
        <v>27</v>
      </c>
      <c r="E25" s="43" t="s">
        <v>47</v>
      </c>
      <c r="F25" s="58">
        <v>44</v>
      </c>
      <c r="G25" s="44"/>
      <c r="H25" s="52">
        <f xml:space="preserve"> IF(AND(G25&lt;&gt;"",$D25&lt;&gt;""), HLOOKUP($D25,'FWC Unit prices'!$C$6:$G$7,2,FALSE),0)</f>
        <v>0</v>
      </c>
      <c r="I25" s="45">
        <f>G25*H25</f>
        <v>0</v>
      </c>
      <c r="J25" s="93">
        <v>6</v>
      </c>
      <c r="K25" s="46">
        <f t="shared" si="3"/>
        <v>0</v>
      </c>
      <c r="L25" s="147">
        <f>SUM(K25)</f>
        <v>0</v>
      </c>
    </row>
    <row r="26" spans="2:12" ht="20.100000000000001" customHeight="1" thickBot="1" x14ac:dyDescent="0.35">
      <c r="B26" s="83" t="s">
        <v>66</v>
      </c>
      <c r="C26" s="84" t="s">
        <v>68</v>
      </c>
      <c r="D26" s="82" t="s">
        <v>30</v>
      </c>
      <c r="E26" s="85" t="s">
        <v>67</v>
      </c>
      <c r="F26" s="86" t="s">
        <v>68</v>
      </c>
      <c r="G26" s="87">
        <v>176.4</v>
      </c>
      <c r="H26" s="75">
        <f xml:space="preserve"> IF(AND(G26&lt;&gt;"",$D26&lt;&gt;""), HLOOKUP($D26,'FWC Unit prices'!$C$6:$G$7,2,FALSE),0)</f>
        <v>0</v>
      </c>
      <c r="I26" s="76"/>
      <c r="J26" s="151" t="s">
        <v>69</v>
      </c>
      <c r="K26" s="77">
        <f>H26*G26</f>
        <v>0</v>
      </c>
      <c r="L26" s="148">
        <f t="shared" ref="L26:L28" si="4">SUM(K26)</f>
        <v>0</v>
      </c>
    </row>
    <row r="27" spans="2:12" ht="20.100000000000001" customHeight="1" thickBot="1" x14ac:dyDescent="0.35">
      <c r="B27" s="83" t="s">
        <v>70</v>
      </c>
      <c r="C27" s="84" t="s">
        <v>68</v>
      </c>
      <c r="D27" s="82" t="s">
        <v>29</v>
      </c>
      <c r="E27" s="85" t="s">
        <v>67</v>
      </c>
      <c r="F27" s="86" t="s">
        <v>68</v>
      </c>
      <c r="G27" s="87">
        <v>176.4</v>
      </c>
      <c r="H27" s="75">
        <f xml:space="preserve"> IF(AND(G27&lt;&gt;"",$D27&lt;&gt;""), HLOOKUP($D27,'FWC Unit prices'!$C$6:$G$7,2,FALSE),0)</f>
        <v>0</v>
      </c>
      <c r="I27" s="76"/>
      <c r="J27" s="151" t="s">
        <v>69</v>
      </c>
      <c r="K27" s="77">
        <f>H27*G27</f>
        <v>0</v>
      </c>
      <c r="L27" s="148">
        <f t="shared" si="4"/>
        <v>0</v>
      </c>
    </row>
    <row r="28" spans="2:12" ht="20.100000000000001" customHeight="1" thickBot="1" x14ac:dyDescent="0.35">
      <c r="B28" s="94" t="s">
        <v>109</v>
      </c>
      <c r="C28" s="95" t="s">
        <v>68</v>
      </c>
      <c r="D28" s="95" t="s">
        <v>28</v>
      </c>
      <c r="E28" s="95" t="s">
        <v>67</v>
      </c>
      <c r="F28" s="96" t="s">
        <v>68</v>
      </c>
      <c r="G28" s="97">
        <v>176.4</v>
      </c>
      <c r="H28" s="98">
        <f xml:space="preserve"> IF(AND(G28&lt;&gt;"",$D28&lt;&gt;""), HLOOKUP($D28,'FWC Unit prices'!$C$6:$G$7,2,FALSE),0)</f>
        <v>0</v>
      </c>
      <c r="I28" s="99"/>
      <c r="J28" s="104" t="s">
        <v>69</v>
      </c>
      <c r="K28" s="100">
        <f>H28*G28</f>
        <v>0</v>
      </c>
      <c r="L28" s="149">
        <f t="shared" si="4"/>
        <v>0</v>
      </c>
    </row>
    <row r="29" spans="2:12" ht="20.100000000000001" customHeight="1" x14ac:dyDescent="0.3">
      <c r="B29" s="141" t="s">
        <v>71</v>
      </c>
      <c r="C29" s="34" t="s">
        <v>72</v>
      </c>
      <c r="D29" s="53" t="s">
        <v>26</v>
      </c>
      <c r="E29" s="34" t="s">
        <v>47</v>
      </c>
      <c r="F29" s="79">
        <v>55</v>
      </c>
      <c r="G29" s="35"/>
      <c r="H29" s="49">
        <f xml:space="preserve"> IF(AND(G29&lt;&gt;"",$D29&lt;&gt;""), HLOOKUP($D29,'FWC Unit prices'!$C$6:$G$7,2,FALSE),0)</f>
        <v>0</v>
      </c>
      <c r="I29" s="36">
        <f t="shared" si="2"/>
        <v>0</v>
      </c>
      <c r="J29" s="91">
        <v>6</v>
      </c>
      <c r="K29" s="37">
        <f t="shared" si="3"/>
        <v>0</v>
      </c>
      <c r="L29" s="144">
        <f>SUM(K29:K30)</f>
        <v>0</v>
      </c>
    </row>
    <row r="30" spans="2:12" ht="15" thickBot="1" x14ac:dyDescent="0.35">
      <c r="B30" s="142"/>
      <c r="C30" s="38" t="s">
        <v>73</v>
      </c>
      <c r="D30" s="54" t="s">
        <v>26</v>
      </c>
      <c r="E30" s="38" t="s">
        <v>47</v>
      </c>
      <c r="F30" s="78">
        <v>16</v>
      </c>
      <c r="G30" s="47"/>
      <c r="H30" s="50">
        <f xml:space="preserve"> IF(AND(G30&lt;&gt;"",$D30&lt;&gt;""), HLOOKUP($D30,'FWC Unit prices'!$C$6:$G$7,2,FALSE),0)</f>
        <v>0</v>
      </c>
      <c r="I30" s="40">
        <f t="shared" si="2"/>
        <v>0</v>
      </c>
      <c r="J30" s="92">
        <v>6</v>
      </c>
      <c r="K30" s="41">
        <f>I30*J30</f>
        <v>0</v>
      </c>
      <c r="L30" s="145"/>
    </row>
    <row r="31" spans="2:12" ht="15" thickBot="1" x14ac:dyDescent="0.35">
      <c r="B31" s="42" t="s">
        <v>74</v>
      </c>
      <c r="C31" s="43" t="s">
        <v>75</v>
      </c>
      <c r="D31" s="55" t="s">
        <v>26</v>
      </c>
      <c r="E31" s="43" t="s">
        <v>47</v>
      </c>
      <c r="F31" s="58">
        <v>73.5</v>
      </c>
      <c r="G31" s="44"/>
      <c r="H31" s="52">
        <f xml:space="preserve"> IF(AND(G31&lt;&gt;"",$D31&lt;&gt;""), HLOOKUP($D31,'FWC Unit prices'!$C$6:$G$7,2,FALSE),0)</f>
        <v>0</v>
      </c>
      <c r="I31" s="45">
        <f t="shared" si="2"/>
        <v>0</v>
      </c>
      <c r="J31" s="93">
        <v>6</v>
      </c>
      <c r="K31" s="46">
        <f t="shared" si="3"/>
        <v>0</v>
      </c>
      <c r="L31" s="147">
        <f t="shared" ref="L31:L32" si="5">SUM(K31)</f>
        <v>0</v>
      </c>
    </row>
    <row r="32" spans="2:12" ht="15" thickBot="1" x14ac:dyDescent="0.35">
      <c r="B32" s="42" t="s">
        <v>76</v>
      </c>
      <c r="C32" s="43" t="s">
        <v>77</v>
      </c>
      <c r="D32" s="55" t="s">
        <v>28</v>
      </c>
      <c r="E32" s="43" t="s">
        <v>47</v>
      </c>
      <c r="F32" s="58">
        <v>17</v>
      </c>
      <c r="G32" s="44"/>
      <c r="H32" s="52">
        <f xml:space="preserve"> IF(AND(G32&lt;&gt;"",$D32&lt;&gt;""), HLOOKUP($D32,'FWC Unit prices'!$C$6:$G$7,2,FALSE),0)</f>
        <v>0</v>
      </c>
      <c r="I32" s="45">
        <f t="shared" si="2"/>
        <v>0</v>
      </c>
      <c r="J32" s="93">
        <v>6</v>
      </c>
      <c r="K32" s="46">
        <f t="shared" si="3"/>
        <v>0</v>
      </c>
      <c r="L32" s="147">
        <f t="shared" si="5"/>
        <v>0</v>
      </c>
    </row>
    <row r="33" spans="2:12" x14ac:dyDescent="0.3">
      <c r="B33" s="141" t="s">
        <v>78</v>
      </c>
      <c r="C33" s="34" t="s">
        <v>79</v>
      </c>
      <c r="D33" s="53" t="s">
        <v>26</v>
      </c>
      <c r="E33" s="34" t="s">
        <v>47</v>
      </c>
      <c r="F33" s="79">
        <v>0.2</v>
      </c>
      <c r="G33" s="35"/>
      <c r="H33" s="49">
        <f xml:space="preserve"> IF(AND(G33&lt;&gt;"",$D33&lt;&gt;""), HLOOKUP($D33,'FWC Unit prices'!$C$6:$G$7,2,FALSE),0)</f>
        <v>0</v>
      </c>
      <c r="I33" s="36">
        <f t="shared" si="2"/>
        <v>0</v>
      </c>
      <c r="J33" s="91">
        <v>6</v>
      </c>
      <c r="K33" s="37">
        <f t="shared" si="3"/>
        <v>0</v>
      </c>
      <c r="L33" s="144">
        <f>SUM(K33:K34)</f>
        <v>0</v>
      </c>
    </row>
    <row r="34" spans="2:12" ht="15" thickBot="1" x14ac:dyDescent="0.35">
      <c r="B34" s="142"/>
      <c r="C34" s="38" t="s">
        <v>80</v>
      </c>
      <c r="D34" s="54" t="s">
        <v>26</v>
      </c>
      <c r="E34" s="38" t="s">
        <v>47</v>
      </c>
      <c r="F34" s="78">
        <v>4</v>
      </c>
      <c r="G34" s="47"/>
      <c r="H34" s="50">
        <f xml:space="preserve"> IF(AND(G34&lt;&gt;"",$D34&lt;&gt;""), HLOOKUP($D34,'FWC Unit prices'!$C$6:$G$7,2,FALSE),0)</f>
        <v>0</v>
      </c>
      <c r="I34" s="40">
        <f t="shared" si="2"/>
        <v>0</v>
      </c>
      <c r="J34" s="92">
        <v>6</v>
      </c>
      <c r="K34" s="41">
        <f t="shared" si="3"/>
        <v>0</v>
      </c>
      <c r="L34" s="145"/>
    </row>
    <row r="35" spans="2:12" x14ac:dyDescent="0.3">
      <c r="B35" s="141" t="s">
        <v>81</v>
      </c>
      <c r="C35" s="34" t="s">
        <v>82</v>
      </c>
      <c r="D35" s="53" t="s">
        <v>26</v>
      </c>
      <c r="E35" s="34" t="s">
        <v>47</v>
      </c>
      <c r="F35" s="79">
        <v>24</v>
      </c>
      <c r="G35" s="35"/>
      <c r="H35" s="49">
        <f xml:space="preserve"> IF(AND(G35&lt;&gt;"",$D35&lt;&gt;""), HLOOKUP($D35,'FWC Unit prices'!$C$6:$G$7,2,FALSE),0)</f>
        <v>0</v>
      </c>
      <c r="I35" s="36">
        <f t="shared" si="2"/>
        <v>0</v>
      </c>
      <c r="J35" s="91">
        <v>13</v>
      </c>
      <c r="K35" s="37">
        <f t="shared" si="3"/>
        <v>0</v>
      </c>
      <c r="L35" s="144">
        <f>SUM(K35:K41)</f>
        <v>0</v>
      </c>
    </row>
    <row r="36" spans="2:12" x14ac:dyDescent="0.3">
      <c r="B36" s="143"/>
      <c r="C36" s="89" t="s">
        <v>83</v>
      </c>
      <c r="D36" s="90" t="s">
        <v>26</v>
      </c>
      <c r="E36" s="89" t="s">
        <v>47</v>
      </c>
      <c r="F36" s="80">
        <v>8</v>
      </c>
      <c r="G36" s="1"/>
      <c r="H36" s="51">
        <f xml:space="preserve"> IF(AND(G36&lt;&gt;"",$D36&lt;&gt;""), HLOOKUP($D36,'FWC Unit prices'!$C$6:$G$7,2,FALSE),0)</f>
        <v>0</v>
      </c>
      <c r="I36" s="2">
        <f t="shared" si="2"/>
        <v>0</v>
      </c>
      <c r="J36" s="88">
        <v>2</v>
      </c>
      <c r="K36" s="3">
        <f t="shared" si="3"/>
        <v>0</v>
      </c>
      <c r="L36" s="146"/>
    </row>
    <row r="37" spans="2:12" x14ac:dyDescent="0.3">
      <c r="B37" s="143"/>
      <c r="C37" s="89" t="s">
        <v>84</v>
      </c>
      <c r="D37" s="90" t="s">
        <v>26</v>
      </c>
      <c r="E37" s="89" t="s">
        <v>47</v>
      </c>
      <c r="F37" s="80">
        <v>8</v>
      </c>
      <c r="G37" s="4"/>
      <c r="H37" s="51">
        <f xml:space="preserve"> IF(AND(G37&lt;&gt;"",$D37&lt;&gt;""), HLOOKUP($D37,'FWC Unit prices'!$C$6:$G$7,2,FALSE),0)</f>
        <v>0</v>
      </c>
      <c r="I37" s="2">
        <f t="shared" si="2"/>
        <v>0</v>
      </c>
      <c r="J37" s="88">
        <v>2</v>
      </c>
      <c r="K37" s="3">
        <f>I37*J37</f>
        <v>0</v>
      </c>
      <c r="L37" s="146"/>
    </row>
    <row r="38" spans="2:12" x14ac:dyDescent="0.3">
      <c r="B38" s="143"/>
      <c r="C38" s="89" t="s">
        <v>85</v>
      </c>
      <c r="D38" s="90" t="s">
        <v>26</v>
      </c>
      <c r="E38" s="89" t="s">
        <v>47</v>
      </c>
      <c r="F38" s="80">
        <v>208</v>
      </c>
      <c r="G38" s="4"/>
      <c r="H38" s="51">
        <f xml:space="preserve"> IF(AND(G38&lt;&gt;"",$D38&lt;&gt;""), HLOOKUP($D38,'FWC Unit prices'!$C$6:$G$7,2,FALSE),0)</f>
        <v>0</v>
      </c>
      <c r="I38" s="2">
        <f>G38*H38</f>
        <v>0</v>
      </c>
      <c r="J38" s="88">
        <v>13</v>
      </c>
      <c r="K38" s="3">
        <f>I38*J38</f>
        <v>0</v>
      </c>
      <c r="L38" s="146"/>
    </row>
    <row r="39" spans="2:12" x14ac:dyDescent="0.3">
      <c r="B39" s="143"/>
      <c r="C39" s="89" t="s">
        <v>86</v>
      </c>
      <c r="D39" s="90" t="s">
        <v>26</v>
      </c>
      <c r="E39" s="89" t="s">
        <v>47</v>
      </c>
      <c r="F39" s="80">
        <v>0.6</v>
      </c>
      <c r="G39" s="4"/>
      <c r="H39" s="51">
        <f xml:space="preserve"> IF(AND(G39&lt;&gt;"",$D39&lt;&gt;""), HLOOKUP($D39,'FWC Unit prices'!$C$6:$G$7,2,FALSE),0)</f>
        <v>0</v>
      </c>
      <c r="I39" s="2">
        <f t="shared" ref="I39:I41" si="6">G39*H39</f>
        <v>0</v>
      </c>
      <c r="J39" s="88">
        <v>13</v>
      </c>
      <c r="K39" s="3">
        <f t="shared" ref="K39:K41" si="7">I39*J39</f>
        <v>0</v>
      </c>
      <c r="L39" s="146"/>
    </row>
    <row r="40" spans="2:12" x14ac:dyDescent="0.3">
      <c r="B40" s="143"/>
      <c r="C40" s="89" t="s">
        <v>87</v>
      </c>
      <c r="D40" s="90" t="s">
        <v>26</v>
      </c>
      <c r="E40" s="89" t="s">
        <v>47</v>
      </c>
      <c r="F40" s="80">
        <v>0.6</v>
      </c>
      <c r="G40" s="4"/>
      <c r="H40" s="51">
        <f xml:space="preserve"> IF(AND(G40&lt;&gt;"",$D40&lt;&gt;""), HLOOKUP($D40,'FWC Unit prices'!$C$6:$G$7,2,FALSE),0)</f>
        <v>0</v>
      </c>
      <c r="I40" s="2">
        <f t="shared" si="6"/>
        <v>0</v>
      </c>
      <c r="J40" s="88">
        <v>13</v>
      </c>
      <c r="K40" s="3">
        <f t="shared" si="7"/>
        <v>0</v>
      </c>
      <c r="L40" s="146"/>
    </row>
    <row r="41" spans="2:12" ht="15" thickBot="1" x14ac:dyDescent="0.35">
      <c r="B41" s="142"/>
      <c r="C41" s="38" t="s">
        <v>88</v>
      </c>
      <c r="D41" s="54" t="s">
        <v>26</v>
      </c>
      <c r="E41" s="38" t="s">
        <v>47</v>
      </c>
      <c r="F41" s="78">
        <v>8</v>
      </c>
      <c r="G41" s="39"/>
      <c r="H41" s="50">
        <f xml:space="preserve"> IF(AND(G41&lt;&gt;"",$D41&lt;&gt;""), HLOOKUP($D41,'FWC Unit prices'!$C$6:$G$7,2,FALSE),0)</f>
        <v>0</v>
      </c>
      <c r="I41" s="40">
        <f t="shared" si="6"/>
        <v>0</v>
      </c>
      <c r="J41" s="92">
        <v>6</v>
      </c>
      <c r="K41" s="41">
        <f t="shared" si="7"/>
        <v>0</v>
      </c>
      <c r="L41" s="145"/>
    </row>
    <row r="42" spans="2:12" s="74" customFormat="1" ht="15" thickBot="1" x14ac:dyDescent="0.35">
      <c r="B42" s="94" t="s">
        <v>89</v>
      </c>
      <c r="C42" s="95" t="s">
        <v>68</v>
      </c>
      <c r="D42" s="101" t="s">
        <v>26</v>
      </c>
      <c r="E42" s="95" t="s">
        <v>67</v>
      </c>
      <c r="F42" s="96" t="s">
        <v>68</v>
      </c>
      <c r="G42" s="97">
        <v>176.4</v>
      </c>
      <c r="H42" s="98">
        <f xml:space="preserve"> IF(AND(G42&lt;&gt;"",$D42&lt;&gt;""), HLOOKUP($D42,'FWC Unit prices'!$C$6:$G$7,2,FALSE),0)</f>
        <v>0</v>
      </c>
      <c r="I42" s="99"/>
      <c r="J42" s="104" t="s">
        <v>69</v>
      </c>
      <c r="K42" s="100">
        <f>G42*H42</f>
        <v>0</v>
      </c>
      <c r="L42" s="149">
        <f>SUM(K42)</f>
        <v>0</v>
      </c>
    </row>
    <row r="43" spans="2:12" x14ac:dyDescent="0.3">
      <c r="B43" s="141" t="s">
        <v>90</v>
      </c>
      <c r="C43" s="34" t="s">
        <v>91</v>
      </c>
      <c r="D43" s="53" t="s">
        <v>27</v>
      </c>
      <c r="E43" s="34" t="s">
        <v>47</v>
      </c>
      <c r="F43" s="102">
        <v>58.666666666666664</v>
      </c>
      <c r="G43" s="35"/>
      <c r="H43" s="49">
        <f xml:space="preserve"> IF(AND(G43&lt;&gt;"",$D43&lt;&gt;""), HLOOKUP($D43,'FWC Unit prices'!$C$6:$G$7,2,FALSE),0)</f>
        <v>0</v>
      </c>
      <c r="I43" s="36">
        <f>G43*H43</f>
        <v>0</v>
      </c>
      <c r="J43" s="91">
        <v>6</v>
      </c>
      <c r="K43" s="37">
        <f t="shared" ref="K43:K46" si="8">I43*J43</f>
        <v>0</v>
      </c>
      <c r="L43" s="144">
        <f>SUM(K43:K46)</f>
        <v>0</v>
      </c>
    </row>
    <row r="44" spans="2:12" x14ac:dyDescent="0.3">
      <c r="B44" s="143"/>
      <c r="C44" s="89" t="s">
        <v>92</v>
      </c>
      <c r="D44" s="90" t="s">
        <v>27</v>
      </c>
      <c r="E44" s="89" t="s">
        <v>47</v>
      </c>
      <c r="F44" s="81">
        <v>14.666666666666666</v>
      </c>
      <c r="G44" s="4"/>
      <c r="H44" s="51">
        <f xml:space="preserve"> IF(AND(G44&lt;&gt;"",$D44&lt;&gt;""), HLOOKUP($D44,'FWC Unit prices'!$C$6:$G$7,2,FALSE),0)</f>
        <v>0</v>
      </c>
      <c r="I44" s="2">
        <f t="shared" ref="I44" si="9">G44*H44</f>
        <v>0</v>
      </c>
      <c r="J44" s="88">
        <v>6</v>
      </c>
      <c r="K44" s="3">
        <f t="shared" si="8"/>
        <v>0</v>
      </c>
      <c r="L44" s="146"/>
    </row>
    <row r="45" spans="2:12" x14ac:dyDescent="0.3">
      <c r="B45" s="143"/>
      <c r="C45" s="89" t="s">
        <v>93</v>
      </c>
      <c r="D45" s="90" t="s">
        <v>27</v>
      </c>
      <c r="E45" s="89" t="s">
        <v>47</v>
      </c>
      <c r="F45" s="81">
        <v>14.666666666666666</v>
      </c>
      <c r="G45" s="4"/>
      <c r="H45" s="51">
        <f xml:space="preserve"> IF(AND(G45&lt;&gt;"",$D45&lt;&gt;""), HLOOKUP($D45,'FWC Unit prices'!$C$6:$G$7,2,FALSE),0)</f>
        <v>0</v>
      </c>
      <c r="I45" s="2">
        <f>G45*H45</f>
        <v>0</v>
      </c>
      <c r="J45" s="88">
        <v>6</v>
      </c>
      <c r="K45" s="3">
        <f t="shared" si="8"/>
        <v>0</v>
      </c>
      <c r="L45" s="146"/>
    </row>
    <row r="46" spans="2:12" ht="15" thickBot="1" x14ac:dyDescent="0.35">
      <c r="B46" s="142"/>
      <c r="C46" s="38" t="s">
        <v>94</v>
      </c>
      <c r="D46" s="54" t="s">
        <v>27</v>
      </c>
      <c r="E46" s="38" t="s">
        <v>47</v>
      </c>
      <c r="F46" s="103">
        <v>14.666666666666666</v>
      </c>
      <c r="G46" s="39"/>
      <c r="H46" s="50">
        <f xml:space="preserve"> IF(AND(G46&lt;&gt;"",$D46&lt;&gt;""), HLOOKUP($D46,'FWC Unit prices'!$C$6:$G$7,2,FALSE),0)</f>
        <v>0</v>
      </c>
      <c r="I46" s="40">
        <f>G46*H46</f>
        <v>0</v>
      </c>
      <c r="J46" s="92">
        <v>6</v>
      </c>
      <c r="K46" s="41">
        <f t="shared" si="8"/>
        <v>0</v>
      </c>
      <c r="L46" s="145"/>
    </row>
    <row r="47" spans="2:12" s="74" customFormat="1" ht="15" thickBot="1" x14ac:dyDescent="0.35">
      <c r="B47" s="94" t="s">
        <v>95</v>
      </c>
      <c r="C47" s="95" t="s">
        <v>68</v>
      </c>
      <c r="D47" s="101" t="s">
        <v>27</v>
      </c>
      <c r="E47" s="95" t="s">
        <v>67</v>
      </c>
      <c r="F47" s="96" t="s">
        <v>68</v>
      </c>
      <c r="G47" s="97">
        <v>176.4</v>
      </c>
      <c r="H47" s="98">
        <f xml:space="preserve"> IF(AND(G47&lt;&gt;"",$D47&lt;&gt;""), HLOOKUP($D47,'FWC Unit prices'!$C$6:$G$7,2,FALSE),0)</f>
        <v>0</v>
      </c>
      <c r="I47" s="99"/>
      <c r="J47" s="104" t="s">
        <v>69</v>
      </c>
      <c r="K47" s="100">
        <f>G47*H47</f>
        <v>0</v>
      </c>
      <c r="L47" s="150">
        <f>SUM(K47:K47)</f>
        <v>0</v>
      </c>
    </row>
    <row r="48" spans="2:12" ht="15" thickBot="1" x14ac:dyDescent="0.35">
      <c r="B48" s="42" t="s">
        <v>96</v>
      </c>
      <c r="C48" s="43" t="s">
        <v>97</v>
      </c>
      <c r="D48" s="55" t="s">
        <v>26</v>
      </c>
      <c r="E48" s="43" t="s">
        <v>47</v>
      </c>
      <c r="F48" s="58">
        <v>1.25</v>
      </c>
      <c r="G48" s="44"/>
      <c r="H48" s="52">
        <f xml:space="preserve"> IF(AND(G48&lt;&gt;"",$D48&lt;&gt;""), HLOOKUP($D48,'FWC Unit prices'!$C$6:$G$7,2,FALSE),0)</f>
        <v>0</v>
      </c>
      <c r="I48" s="45">
        <f t="shared" ref="I48:I50" si="10">G48*H48</f>
        <v>0</v>
      </c>
      <c r="J48" s="93">
        <v>200</v>
      </c>
      <c r="K48" s="46">
        <f t="shared" ref="K48:K53" si="11">I48*J48</f>
        <v>0</v>
      </c>
      <c r="L48" s="147">
        <f>SUM(K48:K48)</f>
        <v>0</v>
      </c>
    </row>
    <row r="49" spans="2:12" x14ac:dyDescent="0.3">
      <c r="B49" s="141" t="s">
        <v>98</v>
      </c>
      <c r="C49" s="34" t="s">
        <v>99</v>
      </c>
      <c r="D49" s="53" t="s">
        <v>26</v>
      </c>
      <c r="E49" s="34" t="s">
        <v>47</v>
      </c>
      <c r="F49" s="79">
        <v>11.2</v>
      </c>
      <c r="G49" s="35"/>
      <c r="H49" s="49">
        <f xml:space="preserve"> IF(AND(G49&lt;&gt;"",$D49&lt;&gt;""), HLOOKUP($D49,'FWC Unit prices'!$C$6:$G$7,2,FALSE),0)</f>
        <v>0</v>
      </c>
      <c r="I49" s="36">
        <f t="shared" si="10"/>
        <v>0</v>
      </c>
      <c r="J49" s="91">
        <v>45</v>
      </c>
      <c r="K49" s="37">
        <f t="shared" si="11"/>
        <v>0</v>
      </c>
      <c r="L49" s="144">
        <f>SUM(K49:K50)</f>
        <v>0</v>
      </c>
    </row>
    <row r="50" spans="2:12" ht="15" thickBot="1" x14ac:dyDescent="0.35">
      <c r="B50" s="142"/>
      <c r="C50" s="38" t="s">
        <v>100</v>
      </c>
      <c r="D50" s="54" t="s">
        <v>26</v>
      </c>
      <c r="E50" s="38" t="s">
        <v>47</v>
      </c>
      <c r="F50" s="78">
        <v>0.5</v>
      </c>
      <c r="G50" s="39"/>
      <c r="H50" s="50">
        <f xml:space="preserve"> IF(AND(G50&lt;&gt;"",$D50&lt;&gt;""), HLOOKUP($D50,'FWC Unit prices'!$C$6:$G$7,2,FALSE),0)</f>
        <v>0</v>
      </c>
      <c r="I50" s="40">
        <f t="shared" si="10"/>
        <v>0</v>
      </c>
      <c r="J50" s="92">
        <v>250</v>
      </c>
      <c r="K50" s="41">
        <f t="shared" si="11"/>
        <v>0</v>
      </c>
      <c r="L50" s="145"/>
    </row>
    <row r="51" spans="2:12" x14ac:dyDescent="0.3">
      <c r="B51" s="141" t="s">
        <v>101</v>
      </c>
      <c r="C51" s="34" t="s">
        <v>102</v>
      </c>
      <c r="D51" s="53" t="s">
        <v>26</v>
      </c>
      <c r="E51" s="34" t="s">
        <v>47</v>
      </c>
      <c r="F51" s="79">
        <v>8</v>
      </c>
      <c r="G51" s="35"/>
      <c r="H51" s="49">
        <f xml:space="preserve"> IF(AND(G51&lt;&gt;"",$D51&lt;&gt;""), HLOOKUP($D51,'FWC Unit prices'!$C$6:$G$7,2,FALSE),0)</f>
        <v>0</v>
      </c>
      <c r="I51" s="36">
        <f>G51*H51</f>
        <v>0</v>
      </c>
      <c r="J51" s="91">
        <v>75</v>
      </c>
      <c r="K51" s="37">
        <f t="shared" si="11"/>
        <v>0</v>
      </c>
      <c r="L51" s="144">
        <f>SUM(K51:K53)</f>
        <v>0</v>
      </c>
    </row>
    <row r="52" spans="2:12" x14ac:dyDescent="0.3">
      <c r="B52" s="143"/>
      <c r="C52" s="89" t="s">
        <v>103</v>
      </c>
      <c r="D52" s="90" t="s">
        <v>26</v>
      </c>
      <c r="E52" s="89" t="s">
        <v>47</v>
      </c>
      <c r="F52" s="80">
        <v>24</v>
      </c>
      <c r="G52" s="4"/>
      <c r="H52" s="51">
        <f xml:space="preserve"> IF(AND(G52&lt;&gt;"",$D52&lt;&gt;""), HLOOKUP($D52,'FWC Unit prices'!$C$6:$G$7,2,FALSE),0)</f>
        <v>0</v>
      </c>
      <c r="I52" s="2">
        <f t="shared" ref="I52:I53" si="12">G52*H52</f>
        <v>0</v>
      </c>
      <c r="J52" s="88">
        <v>5</v>
      </c>
      <c r="K52" s="3">
        <f t="shared" si="11"/>
        <v>0</v>
      </c>
      <c r="L52" s="146"/>
    </row>
    <row r="53" spans="2:12" ht="15" thickBot="1" x14ac:dyDescent="0.35">
      <c r="B53" s="142"/>
      <c r="C53" s="38" t="s">
        <v>104</v>
      </c>
      <c r="D53" s="54" t="s">
        <v>26</v>
      </c>
      <c r="E53" s="38" t="s">
        <v>47</v>
      </c>
      <c r="F53" s="78">
        <v>80</v>
      </c>
      <c r="G53" s="39"/>
      <c r="H53" s="50">
        <f xml:space="preserve"> IF(AND(G53&lt;&gt;"",$D53&lt;&gt;""), HLOOKUP($D53,'FWC Unit prices'!$C$6:$G$7,2,FALSE),0)</f>
        <v>0</v>
      </c>
      <c r="I53" s="40">
        <f t="shared" si="12"/>
        <v>0</v>
      </c>
      <c r="J53" s="92">
        <v>2</v>
      </c>
      <c r="K53" s="41">
        <f t="shared" si="11"/>
        <v>0</v>
      </c>
      <c r="L53" s="145"/>
    </row>
  </sheetData>
  <sheetProtection algorithmName="SHA-512" hashValue="/MY5JMLm/A2EA4j4Ee5E1lbdU6oRBYJJquF9WFM5iCxbUbiCHZ5hHDQvTUYpdqFpMGTeEYo64gyKz/XlNde9xg==" saltValue="Oo1VG+1JuhuGbyr0LdeJSw==" spinCount="100000" sheet="1" objects="1" scenarios="1"/>
  <mergeCells count="35">
    <mergeCell ref="B29:B30"/>
    <mergeCell ref="B33:B34"/>
    <mergeCell ref="L51:L53"/>
    <mergeCell ref="B35:B41"/>
    <mergeCell ref="B43:B46"/>
    <mergeCell ref="B49:B50"/>
    <mergeCell ref="B51:B53"/>
    <mergeCell ref="L35:L41"/>
    <mergeCell ref="L43:L46"/>
    <mergeCell ref="L49:L50"/>
    <mergeCell ref="L29:L30"/>
    <mergeCell ref="L33:L34"/>
    <mergeCell ref="J9:J10"/>
    <mergeCell ref="B11:B12"/>
    <mergeCell ref="B13:B21"/>
    <mergeCell ref="B23:B24"/>
    <mergeCell ref="L11:L12"/>
    <mergeCell ref="L13:L21"/>
    <mergeCell ref="L23:L24"/>
    <mergeCell ref="B1:J1"/>
    <mergeCell ref="L5:L6"/>
    <mergeCell ref="B9:B10"/>
    <mergeCell ref="C9:C10"/>
    <mergeCell ref="D9:D10"/>
    <mergeCell ref="E9:E10"/>
    <mergeCell ref="F9:F10"/>
    <mergeCell ref="L9:L10"/>
    <mergeCell ref="B2:J2"/>
    <mergeCell ref="B3:J3"/>
    <mergeCell ref="B4:J4"/>
    <mergeCell ref="B6:J6"/>
    <mergeCell ref="G9:G10"/>
    <mergeCell ref="K9:K10"/>
    <mergeCell ref="H9:H10"/>
    <mergeCell ref="I9:I10"/>
  </mergeCells>
  <phoneticPr fontId="23" type="noConversion"/>
  <conditionalFormatting sqref="B9 I8:J9">
    <cfRule type="endsWith" dxfId="19" priority="27" operator="endsWith" text="N/A">
      <formula>RIGHT(B8,LEN("N/A"))="N/A"</formula>
    </cfRule>
  </conditionalFormatting>
  <conditionalFormatting sqref="B11">
    <cfRule type="endsWith" dxfId="18" priority="9" operator="endsWith" text="N/A">
      <formula>RIGHT(B11,LEN("N/A"))="N/A"</formula>
    </cfRule>
    <cfRule type="endsWith" dxfId="17" priority="10" operator="endsWith" text="?">
      <formula>RIGHT(B11,LEN("?"))="?"</formula>
    </cfRule>
  </conditionalFormatting>
  <conditionalFormatting sqref="B9:C9">
    <cfRule type="endsWith" dxfId="16" priority="25" operator="endsWith" text="N/A">
      <formula>RIGHT(B9,LEN("N/A"))="N/A"</formula>
    </cfRule>
    <cfRule type="endsWith" dxfId="15" priority="26" operator="endsWith" text="?">
      <formula>RIGHT(B9,LEN("?"))="?"</formula>
    </cfRule>
  </conditionalFormatting>
  <conditionalFormatting sqref="C9:G9">
    <cfRule type="endsWith" dxfId="14" priority="13" operator="endsWith" text="N/A">
      <formula>RIGHT(C9,LEN("N/A"))="N/A"</formula>
    </cfRule>
    <cfRule type="endsWith" dxfId="13" priority="14" operator="endsWith" text="?">
      <formula>RIGHT(C9,LEN("?"))="?"</formula>
    </cfRule>
  </conditionalFormatting>
  <conditionalFormatting sqref="D9:F9">
    <cfRule type="endsWith" dxfId="12" priority="11" operator="endsWith" text="N/A">
      <formula>RIGHT(D9,LEN("N/A"))="N/A"</formula>
    </cfRule>
    <cfRule type="endsWith" dxfId="11" priority="12" operator="endsWith" text="?">
      <formula>RIGHT(D9,LEN("?"))="?"</formula>
    </cfRule>
  </conditionalFormatting>
  <conditionalFormatting sqref="G9">
    <cfRule type="endsWith" dxfId="10" priority="23" operator="endsWith" text="N/A">
      <formula>RIGHT(G9,LEN("N/A"))="N/A"</formula>
    </cfRule>
    <cfRule type="endsWith" dxfId="9" priority="24" operator="endsWith" text="?">
      <formula>RIGHT(G9,LEN("?"))="?"</formula>
    </cfRule>
  </conditionalFormatting>
  <conditionalFormatting sqref="I8:J9 B9">
    <cfRule type="endsWith" dxfId="8" priority="28" operator="endsWith" text="?">
      <formula>RIGHT(B8,LEN("?"))="?"</formula>
    </cfRule>
  </conditionalFormatting>
  <conditionalFormatting sqref="K9:L9">
    <cfRule type="endsWith" dxfId="7" priority="19" operator="endsWith" text="N/A">
      <formula>RIGHT(K9,LEN("N/A"))="N/A"</formula>
    </cfRule>
    <cfRule type="endsWith" dxfId="6" priority="20" operator="endsWith" text="?">
      <formula>RIGHT(K9,LEN("?"))="?"</formula>
    </cfRule>
    <cfRule type="endsWith" dxfId="5" priority="21" operator="endsWith" text="N/A">
      <formula>RIGHT(K9,LEN("N/A"))="N/A"</formula>
    </cfRule>
    <cfRule type="endsWith" dxfId="4" priority="22" operator="endsWith" text="?">
      <formula>RIGHT(K9,LEN("?"))="?"</formula>
    </cfRule>
  </conditionalFormatting>
  <conditionalFormatting sqref="L5">
    <cfRule type="endsWith" dxfId="3" priority="15" operator="endsWith" text="N/A">
      <formula>RIGHT(L5,LEN("N/A"))="N/A"</formula>
    </cfRule>
    <cfRule type="endsWith" dxfId="2" priority="16" operator="endsWith" text="?">
      <formula>RIGHT(L5,LEN("?"))="?"</formula>
    </cfRule>
    <cfRule type="endsWith" dxfId="1" priority="17" operator="endsWith" text="N/A">
      <formula>RIGHT(L5,LEN("N/A"))="N/A"</formula>
    </cfRule>
    <cfRule type="endsWith" dxfId="0" priority="18" operator="endsWith" text="?">
      <formula>RIGHT(L5,LEN("?"))="?"</formula>
    </cfRule>
  </conditionalFormatting>
  <dataValidations count="1">
    <dataValidation type="decimal" allowBlank="1" showInputMessage="1" showErrorMessage="1" sqref="G11:G53" xr:uid="{0E7C87F1-D302-481A-A92D-D2D7D687B5E1}">
      <formula1>0</formula1>
      <formula2>10000000</formula2>
    </dataValidation>
  </dataValidations>
  <pageMargins left="0.7" right="0.7" top="0.75" bottom="0.75" header="0.3" footer="0.3"/>
  <pageSetup paperSize="9" orientation="portrait" r:id="rId1"/>
  <ignoredErrors>
    <ignoredError sqref="K42 K4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FB6A951-71AC-4AE0-BB60-8F02598A1926}">
          <x14:formula1>
            <xm:f>'FWC Unit prices'!$C$6:$G$6</xm:f>
          </x14:formula1>
          <xm:sqref>D11:D53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EDC71-7FA7-4FBD-AADF-8FFCE7E3BF6F}">
  <dimension ref="C2:D5"/>
  <sheetViews>
    <sheetView topLeftCell="B1" zoomScale="120" zoomScaleNormal="120" workbookViewId="0">
      <selection activeCell="C4" sqref="C4"/>
    </sheetView>
  </sheetViews>
  <sheetFormatPr defaultColWidth="8.88671875" defaultRowHeight="14.4" x14ac:dyDescent="0.3"/>
  <cols>
    <col min="1" max="2" width="8.88671875" style="62"/>
    <col min="3" max="3" width="50.88671875" style="62" bestFit="1" customWidth="1"/>
    <col min="4" max="4" width="23.33203125" style="62" customWidth="1"/>
    <col min="5" max="16384" width="8.88671875" style="62"/>
  </cols>
  <sheetData>
    <row r="2" spans="3:4" ht="15" thickBot="1" x14ac:dyDescent="0.35"/>
    <row r="3" spans="3:4" ht="15.6" x14ac:dyDescent="0.3">
      <c r="C3" s="68" t="s">
        <v>105</v>
      </c>
      <c r="D3" s="69">
        <f>SUMIF('Delivery Provision scenario SC1'!$E$11:$E$53,"PDM",'Delivery Provision scenario SC1'!$L$11:$L$53)</f>
        <v>0</v>
      </c>
    </row>
    <row r="4" spans="3:4" ht="15.6" x14ac:dyDescent="0.3">
      <c r="C4" s="70" t="s">
        <v>106</v>
      </c>
      <c r="D4" s="71">
        <f>SUMIF('Delivery Provision scenario SC1'!$E$11:$E$53,"DoD",'Delivery Provision scenario SC1'!$L$11:$L$53)</f>
        <v>0</v>
      </c>
    </row>
    <row r="5" spans="3:4" ht="16.2" thickBot="1" x14ac:dyDescent="0.35">
      <c r="C5" s="72" t="s">
        <v>107</v>
      </c>
      <c r="D5" s="73">
        <f>SUM(D3:D4)</f>
        <v>0</v>
      </c>
    </row>
  </sheetData>
  <sheetProtection algorithmName="SHA-512" hashValue="FMurctgKn9zh/0c7YtFxs0X2OBxNfptWCC+kFlh9o3rWdo8ZKmpLheoCrD25+wcpyHs/UK4WYpjviyk69aQbSg==" saltValue="orOx/aBoVBWXGuGQj9I6c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FDFBFE29B91144A51B82C8A67E7D2D" ma:contentTypeVersion="17" ma:contentTypeDescription="Create a new document." ma:contentTypeScope="" ma:versionID="21c7dc96297b0818419816549c113bf7">
  <xsd:schema xmlns:xsd="http://www.w3.org/2001/XMLSchema" xmlns:xs="http://www.w3.org/2001/XMLSchema" xmlns:p="http://schemas.microsoft.com/office/2006/metadata/properties" xmlns:ns2="20d8e88f-1641-4a20-87df-ff35996ac6ae" xmlns:ns3="478507aa-8bc7-434c-b3bb-991067de1697" targetNamespace="http://schemas.microsoft.com/office/2006/metadata/properties" ma:root="true" ma:fieldsID="24cf07afe131bd394ac3c919e1d4f7cb" ns2:_="" ns3:_="">
    <xsd:import namespace="20d8e88f-1641-4a20-87df-ff35996ac6ae"/>
    <xsd:import namespace="478507aa-8bc7-434c-b3bb-991067de16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68f256d53a642798c438f3bcee69dfb" minOccurs="0"/>
                <xsd:element ref="ns3:TaxCatchAll"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8e88f-1641-4a20-87df-ff35996ac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68f256d53a642798c438f3bcee69dfb" ma:index="15" ma:taxonomy="true" ma:internalName="k68f256d53a642798c438f3bcee69dfb" ma:taxonomyFieldName="Department" ma:displayName="Department" ma:default="1;#PMQ|54006f96-8d37-4f92-9a4e-13508ca112e1" ma:fieldId="{468f256d-53a6-4279-8c43-8f3bcee69dfb}" ma:sspId="1ba251b7-aaed-409f-a5e1-12002cb8b1e0" ma:termSetId="8ed8c9ea-7052-4c1d-a4d7-b9c10bffea6f" ma:anchorId="00000000-0000-0000-0000-000000000000" ma:open="true" ma:isKeyword="false">
      <xsd:complexType>
        <xsd:sequence>
          <xsd:element ref="pc:Terms" minOccurs="0" maxOccurs="1"/>
        </xsd:sequence>
      </xsd:complex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ba251b7-aaed-409f-a5e1-12002cb8b1e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507aa-8bc7-434c-b3bb-991067de16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0d9145a-56e5-4258-84ad-59e7619671f8}" ma:internalName="TaxCatchAll" ma:showField="CatchAllData" ma:web="478507aa-8bc7-434c-b3bb-991067de16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8e88f-1641-4a20-87df-ff35996ac6ae">
      <Terms xmlns="http://schemas.microsoft.com/office/infopath/2007/PartnerControls"/>
    </lcf76f155ced4ddcb4097134ff3c332f>
    <k68f256d53a642798c438f3bcee69dfb xmlns="20d8e88f-1641-4a20-87df-ff35996ac6ae">
      <Terms xmlns="http://schemas.microsoft.com/office/infopath/2007/PartnerControls">
        <TermInfo xmlns="http://schemas.microsoft.com/office/infopath/2007/PartnerControls">
          <TermName xmlns="http://schemas.microsoft.com/office/infopath/2007/PartnerControls">PMQ</TermName>
          <TermId xmlns="http://schemas.microsoft.com/office/infopath/2007/PartnerControls">54006f96-8d37-4f92-9a4e-13508ca112e1</TermId>
        </TermInfo>
      </Terms>
    </k68f256d53a642798c438f3bcee69dfb>
    <TaxCatchAll xmlns="478507aa-8bc7-434c-b3bb-991067de1697">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7C648-5CBD-4B21-B9E4-5BBE2D443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8e88f-1641-4a20-87df-ff35996ac6ae"/>
    <ds:schemaRef ds:uri="478507aa-8bc7-434c-b3bb-991067de1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4DB708-173F-40FC-94CD-779877F20F6E}">
  <ds:schemaRefs>
    <ds:schemaRef ds:uri="http://schemas.microsoft.com/office/2006/documentManagement/types"/>
    <ds:schemaRef ds:uri="http://schemas.microsoft.com/office/2006/metadata/properties"/>
    <ds:schemaRef ds:uri="478507aa-8bc7-434c-b3bb-991067de1697"/>
    <ds:schemaRef ds:uri="http://purl.org/dc/elements/1.1/"/>
    <ds:schemaRef ds:uri="http://schemas.openxmlformats.org/package/2006/metadata/core-properties"/>
    <ds:schemaRef ds:uri="http://schemas.microsoft.com/office/infopath/2007/PartnerControls"/>
    <ds:schemaRef ds:uri="http://purl.org/dc/terms/"/>
    <ds:schemaRef ds:uri="20d8e88f-1641-4a20-87df-ff35996ac6ae"/>
    <ds:schemaRef ds:uri="http://www.w3.org/XML/1998/namespace"/>
    <ds:schemaRef ds:uri="http://purl.org/dc/dcmitype/"/>
  </ds:schemaRefs>
</ds:datastoreItem>
</file>

<file path=customXml/itemProps3.xml><?xml version="1.0" encoding="utf-8"?>
<ds:datastoreItem xmlns:ds="http://schemas.openxmlformats.org/officeDocument/2006/customXml" ds:itemID="{38B9F13F-07E0-44B9-AAF7-83499B2168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General Information</vt:lpstr>
      <vt:lpstr>FWC Unit prices</vt:lpstr>
      <vt:lpstr>Delivery Provision scenario SC1</vt:lpstr>
      <vt:lpstr>Evaluation</vt:lpstr>
      <vt:lpstr>'General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Lot 5 Financial Template for Euspa service support</dc:title>
  <dc:subject/>
  <dc:creator>MAGAZZU Massimo</dc:creator>
  <cp:keywords/>
  <dc:description/>
  <cp:lastModifiedBy>SCARAMUZZA Alessandro</cp:lastModifiedBy>
  <cp:revision/>
  <dcterms:created xsi:type="dcterms:W3CDTF">2023-12-07T08:45:19Z</dcterms:created>
  <dcterms:modified xsi:type="dcterms:W3CDTF">2026-06-24T07:57:11Z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0x010100C5FDFBFE29B91144A51B82C8A67E7D2D</vt:lpwstr>
  </property>
  <property fmtid="{D5CDD505-2E9C-101B-9397-08002B2CF9AE}" pid="3" name="_dlc_DocIdItemGuid">
    <vt:lpwstr>0158bebe-be94-44ff-9307-ab63a4fdc4f2</vt:lpwstr>
  </property>
  <property fmtid="{D5CDD505-2E9C-101B-9397-08002B2CF9AE}" pid="4" name="_dlc_DocId">
    <vt:lpwstr>GSAPRJ-452904034-3559</vt:lpwstr>
  </property>
  <property fmtid="{D5CDD505-2E9C-101B-9397-08002B2CF9AE}" pid="5" name="_dlc_DocIdUrl">
    <vt:lpwstr>https://intranet.euspa.europa.eu/project/home/LegalPortal/_layouts/15/DocIdRedir.aspx?ID=GSAPRJ-452904034-3559, GSAPRJ-452904034-3559</vt:lpwstr>
  </property>
  <property fmtid="{D5CDD505-2E9C-101B-9397-08002B2CF9AE}" pid="6" name="MediaServiceImageTags">
    <vt:lpwstr/>
  </property>
  <property fmtid="{D5CDD505-2E9C-101B-9397-08002B2CF9AE}" pid="7" name="Department">
    <vt:lpwstr>1;#PMQ|54006f96-8d37-4f92-9a4e-13508ca112e1</vt:lpwstr>
  </property>
</Properties>
</file>