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s-adm-pr-fp-01\gsausers$\papadde\Documents\Admin Support\ADMIN SUPPORT 2026\Corrigendum No.3\"/>
    </mc:Choice>
  </mc:AlternateContent>
  <xr:revisionPtr revIDLastSave="0" documentId="8_{70B6032B-5B0A-42AF-801A-A8AD3B8C0696}" xr6:coauthVersionLast="47" xr6:coauthVersionMax="47" xr10:uidLastSave="{00000000-0000-0000-0000-000000000000}"/>
  <workbookProtection workbookAlgorithmName="SHA-512" workbookHashValue="mJqBO2sagQb2lhz/jrDtV1xZMi4e7m5mnsW6yTOUDEzXxRsEW0pI8TwRToV4VK/l5+DcsN1T/PE2RtYo6iSNyA==" workbookSaltValue="1K29pXAed/aDM40cVdeCUg==" workbookSpinCount="100000" lockStructure="1"/>
  <bookViews>
    <workbookView xWindow="-110" yWindow="-110" windowWidth="19420" windowHeight="11500" xr2:uid="{75CE49F6-704F-4AC3-B7D3-07092FFEAA57}"/>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M13" i="1" l="1"/>
  <c r="M96" i="1"/>
  <c r="M95"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2" i="1"/>
  <c r="M11" i="1"/>
  <c r="M10" i="1"/>
  <c r="M9" i="1"/>
  <c r="M8" i="1"/>
  <c r="M7" i="1"/>
  <c r="M6" i="1"/>
  <c r="M5" i="1"/>
  <c r="M4" i="1"/>
  <c r="M3" i="1"/>
  <c r="M2" i="1"/>
  <c r="K95" i="1"/>
  <c r="K94" i="1"/>
  <c r="M94" i="1" s="1"/>
  <c r="K93" i="1"/>
  <c r="K92" i="1"/>
  <c r="L9" i="1"/>
  <c r="L8" i="1"/>
  <c r="L7" i="1"/>
  <c r="L5" i="1"/>
  <c r="L4" i="1"/>
  <c r="L3" i="1"/>
  <c r="L2" i="1"/>
</calcChain>
</file>

<file path=xl/sharedStrings.xml><?xml version="1.0" encoding="utf-8"?>
<sst xmlns="http://schemas.openxmlformats.org/spreadsheetml/2006/main" count="800" uniqueCount="267">
  <si>
    <t>FWC Task ID</t>
  </si>
  <si>
    <t>SC Task ID</t>
  </si>
  <si>
    <t>SC Task Name</t>
  </si>
  <si>
    <t>Planned Deliverable  Mode/ Deliverable on Demand Mode</t>
  </si>
  <si>
    <t>Technical Responsible</t>
  </si>
  <si>
    <t>Programme</t>
  </si>
  <si>
    <t>Deliverable SC ID</t>
  </si>
  <si>
    <t>Deliverable SC description</t>
  </si>
  <si>
    <t>Place of performance</t>
  </si>
  <si>
    <t>Recurrence of deliverable</t>
  </si>
  <si>
    <t>Total Number of deliverables</t>
  </si>
  <si>
    <t>Indicative effort for the Deliverable production, person-hours</t>
  </si>
  <si>
    <t>Total Effort for the SC duration (indicative) 
hours</t>
  </si>
  <si>
    <t>2026CW49</t>
  </si>
  <si>
    <t>2026CW50</t>
  </si>
  <si>
    <t>2026CW51</t>
  </si>
  <si>
    <t>2026CW52</t>
  </si>
  <si>
    <t>2027CW01</t>
  </si>
  <si>
    <t>2027CW02</t>
  </si>
  <si>
    <t>2027CW03</t>
  </si>
  <si>
    <t>2027CW04</t>
  </si>
  <si>
    <t>2027CW05</t>
  </si>
  <si>
    <t>2027CW06</t>
  </si>
  <si>
    <t>2027CW07</t>
  </si>
  <si>
    <t>2027CW08</t>
  </si>
  <si>
    <t>2027CW09</t>
  </si>
  <si>
    <t>2027CW10</t>
  </si>
  <si>
    <t>2027CW11</t>
  </si>
  <si>
    <t>2027CW12</t>
  </si>
  <si>
    <t>2027CW13</t>
  </si>
  <si>
    <t>2027CW14</t>
  </si>
  <si>
    <t>2027CW15</t>
  </si>
  <si>
    <t>2027CW16</t>
  </si>
  <si>
    <t>2027CW17</t>
  </si>
  <si>
    <t>2027CW18</t>
  </si>
  <si>
    <t>2027CW19</t>
  </si>
  <si>
    <t>2027CW20</t>
  </si>
  <si>
    <t>2027CW21</t>
  </si>
  <si>
    <t>2027CW22</t>
  </si>
  <si>
    <t>Administrative and operational support to FIN activities</t>
  </si>
  <si>
    <t>PDM</t>
  </si>
  <si>
    <t>[to be provided at SC signature]</t>
  </si>
  <si>
    <t>Core</t>
  </si>
  <si>
    <t>1.1.1</t>
  </si>
  <si>
    <r>
      <rPr>
        <b/>
        <sz val="10"/>
        <color rgb="FF000000"/>
        <rFont val="Times New Roman"/>
      </rPr>
      <t xml:space="preserve">Report on invoice processing:
</t>
    </r>
    <r>
      <rPr>
        <sz val="10"/>
        <color rgb="FF000000"/>
        <rFont val="Times New Roman"/>
      </rPr>
      <t xml:space="preserve">Daily registration of invoices in SUMMA (financial system) - Timely processing within 1 business day. 
-Data entry of invoice in SUMMA upon reception of invoice in FINANCE mailbox.
-Launching payment workflow in paperless with correct actors. 
-Filing email with invoice upon processing
-Other actions: suspension of invoice upon request via paperless workflow, credit note data entry upon reception in FINANCE mailbox, launch decommitment workflows in paperless upon request via email.
</t>
    </r>
  </si>
  <si>
    <t xml:space="preserve">Contractor's premises </t>
  </si>
  <si>
    <t>Monthly</t>
  </si>
  <si>
    <t>Administrative and operational support related to FIN activities</t>
  </si>
  <si>
    <t>1.1.2</t>
  </si>
  <si>
    <r>
      <rPr>
        <b/>
        <sz val="10"/>
        <color rgb="FF000000"/>
        <rFont val="Times New Roman"/>
      </rPr>
      <t xml:space="preserve">VAT certificates processing report
</t>
    </r>
    <r>
      <rPr>
        <sz val="10"/>
        <color rgb="FF000000"/>
        <rFont val="Times New Roman"/>
      </rPr>
      <t>Preparation of certificate upon reception of commitment workflow in paperless, timely processing within 1 business day. Upload signed certificate to the paperless workflow.
Update of database of issued certificates
Correct filing of the signed certificate</t>
    </r>
  </si>
  <si>
    <t>1.1.3</t>
  </si>
  <si>
    <r>
      <rPr>
        <b/>
        <sz val="10"/>
        <color rgb="FF000000"/>
        <rFont val="Times New Roman"/>
        <family val="1"/>
      </rPr>
      <t xml:space="preserve">Mission budget follow up and report
</t>
    </r>
    <r>
      <rPr>
        <sz val="10"/>
        <color rgb="FF000000"/>
        <rFont val="Times New Roman"/>
        <family val="1"/>
      </rPr>
      <t xml:space="preserve">Daily mission budget follow up support
Mission workflow received in paperless, encoding details into mission budget excel under correct cost center-timely processing within 1 business day.
Inform budget officer in case of budget depletion of certain cost center.
</t>
    </r>
  </si>
  <si>
    <t>1.1.4</t>
  </si>
  <si>
    <r>
      <rPr>
        <b/>
        <sz val="10"/>
        <color rgb="FF000000"/>
        <rFont val="Times New Roman"/>
        <family val="1"/>
      </rPr>
      <t xml:space="preserve">Travel invoice report 
</t>
    </r>
    <r>
      <rPr>
        <sz val="10"/>
        <color rgb="FF000000"/>
        <rFont val="Times New Roman"/>
        <family val="1"/>
      </rPr>
      <t xml:space="preserve">Control correctness of the underlying excel file for weekly travel invoice. Excel file is received via email, control is done against mission budget follow up excel– all entries are under correct cost center and booked to correct financial year. Prepare summary for the posting of the invoice under individual cost centers.
</t>
    </r>
  </si>
  <si>
    <t>1.1.5</t>
  </si>
  <si>
    <r>
      <rPr>
        <b/>
        <sz val="10"/>
        <color rgb="FF000000"/>
        <rFont val="Times New Roman"/>
        <family val="1"/>
      </rPr>
      <t xml:space="preserve">Budget report 
</t>
    </r>
    <r>
      <rPr>
        <sz val="10"/>
        <color rgb="FF000000"/>
        <rFont val="Times New Roman"/>
        <family val="1"/>
      </rPr>
      <t xml:space="preserve">Bi-weekly update of mission budget implementation.
Bi-weekly update of open payments
</t>
    </r>
  </si>
  <si>
    <t>1.1.6</t>
  </si>
  <si>
    <r>
      <rPr>
        <b/>
        <sz val="10"/>
        <color rgb="FF000000"/>
        <rFont val="Times New Roman"/>
      </rPr>
      <t xml:space="preserve">Verification function support report
</t>
    </r>
    <r>
      <rPr>
        <sz val="10"/>
        <color rgb="FF000000"/>
        <rFont val="Times New Roman"/>
      </rPr>
      <t xml:space="preserve">e.g. support of verification of invoices such as timesheets or reimbursable costs
</t>
    </r>
  </si>
  <si>
    <t>1.1.7</t>
  </si>
  <si>
    <r>
      <rPr>
        <b/>
        <sz val="10"/>
        <color rgb="FF000000"/>
        <rFont val="Times New Roman"/>
      </rPr>
      <t xml:space="preserve">Support in creating manuals, databases updates report 
</t>
    </r>
    <r>
      <rPr>
        <sz val="10"/>
        <color rgb="FF000000"/>
        <rFont val="Times New Roman"/>
      </rPr>
      <t xml:space="preserve">e.g. cash requests support, update of open contracts database in Anaplan,
</t>
    </r>
  </si>
  <si>
    <t>1.1.8</t>
  </si>
  <si>
    <r>
      <rPr>
        <b/>
        <sz val="10"/>
        <color rgb="FF000000"/>
        <rFont val="Times New Roman"/>
      </rPr>
      <t>Report on Finance related administrative tasks:</t>
    </r>
    <r>
      <rPr>
        <sz val="10"/>
        <color rgb="FF000000"/>
        <rFont val="Times New Roman"/>
      </rPr>
      <t xml:space="preserve"> 
e.g. publication of budget, update of register of transfers, preparation of cover letters, common drive cleaning support, sending reminders via emails (e.g. FDI, unprocessed reimbursements) and similar.
</t>
    </r>
  </si>
  <si>
    <t xml:space="preserve">Administrative and operational support related to accounting </t>
  </si>
  <si>
    <t>1.2.1</t>
  </si>
  <si>
    <r>
      <rPr>
        <b/>
        <sz val="10"/>
        <color rgb="FF000000"/>
        <rFont val="Times New Roman"/>
      </rPr>
      <t xml:space="preserve">Report on accounting quality monitoring &amp; accounting procedures:
</t>
    </r>
    <r>
      <rPr>
        <sz val="10"/>
        <color rgb="FF000000"/>
        <rFont val="Times New Roman"/>
      </rPr>
      <t xml:space="preserve">e.g. invoice registration, cost and revenue analysis, customer and vendor analysis, treasury reporting, report on financial viability checks, report on ongoing procedures drafting, administrative tasks - official letters drafting, sending of annual accounts, SUMMA transactions, update of databases 
</t>
    </r>
  </si>
  <si>
    <t>Administrative and operational support realated to engineering activities</t>
  </si>
  <si>
    <t>1.3.1</t>
  </si>
  <si>
    <r>
      <rPr>
        <b/>
        <sz val="11"/>
        <color rgb="FF000000"/>
        <rFont val="Times New Roman"/>
      </rPr>
      <t xml:space="preserve">Report of  Database updates:
</t>
    </r>
    <r>
      <rPr>
        <sz val="11"/>
        <color rgb="FF000000"/>
        <rFont val="Times New Roman"/>
      </rPr>
      <t>Staff movement database management for ENG consultants: Registering of inboarding, offboarding of new/leving consultants and keeping dates up to date according to new contracts, contract amendments or any other source; communication with stakeholders;</t>
    </r>
  </si>
  <si>
    <t>1.3.2</t>
  </si>
  <si>
    <r>
      <rPr>
        <b/>
        <sz val="11"/>
        <color rgb="FF000000"/>
        <rFont val="Times New Roman"/>
      </rPr>
      <t xml:space="preserve">Report of documentation requests status:
</t>
    </r>
    <r>
      <rPr>
        <sz val="11"/>
        <color rgb="FF000000"/>
        <rFont val="Times New Roman"/>
      </rPr>
      <t>Documentation adminstration support: RUE-CADM and RCO ticket issuing and follow-up, document signature collection, archive</t>
    </r>
  </si>
  <si>
    <t>Administrative and operational support related to MDI activities</t>
  </si>
  <si>
    <t>1.4.1</t>
  </si>
  <si>
    <r>
      <rPr>
        <b/>
        <sz val="11"/>
        <color rgb="FF000000"/>
        <rFont val="Times New Roman"/>
      </rPr>
      <t xml:space="preserve">Report on purchase orders:
</t>
    </r>
    <r>
      <rPr>
        <sz val="11"/>
        <color rgb="FF000000"/>
        <rFont val="Times New Roman"/>
      </rPr>
      <t>Support with preparation of purchase orders</t>
    </r>
  </si>
  <si>
    <t>1.4.2</t>
  </si>
  <si>
    <r>
      <rPr>
        <b/>
        <sz val="11"/>
        <color rgb="FF000000"/>
        <rFont val="Times New Roman"/>
      </rPr>
      <t xml:space="preserve">Production of reports and documents:
</t>
    </r>
    <r>
      <rPr>
        <sz val="11"/>
        <color rgb="FF000000"/>
        <rFont val="Times New Roman"/>
      </rPr>
      <t>Collecting and harmonizing inputs for reports and other documents</t>
    </r>
  </si>
  <si>
    <t>1.4.3</t>
  </si>
  <si>
    <r>
      <rPr>
        <b/>
        <sz val="11"/>
        <color rgb="FF000000"/>
        <rFont val="Times New Roman"/>
      </rPr>
      <t xml:space="preserve">Report on consultations provided in relation to external stakeholders:
</t>
    </r>
    <r>
      <rPr>
        <sz val="11"/>
        <color rgb="FF000000"/>
        <rFont val="Times New Roman"/>
      </rPr>
      <t>Answer and follow up emails/letters and phone calls from external stakeholders;</t>
    </r>
  </si>
  <si>
    <t>1.4.4</t>
  </si>
  <si>
    <r>
      <rPr>
        <b/>
        <sz val="11"/>
        <color rgb="FF000000"/>
        <rFont val="Times New Roman"/>
      </rPr>
      <t xml:space="preserve">Report on processed workflows:
</t>
    </r>
    <r>
      <rPr>
        <sz val="11"/>
        <color rgb="FF000000"/>
        <rFont val="Times New Roman"/>
      </rPr>
      <t>Administrative and MDI matters;</t>
    </r>
  </si>
  <si>
    <t>1.4.5</t>
  </si>
  <si>
    <r>
      <rPr>
        <b/>
        <sz val="11"/>
        <color rgb="FF000000"/>
        <rFont val="Times New Roman"/>
      </rPr>
      <t xml:space="preserve">Report of databases update:
</t>
    </r>
    <r>
      <rPr>
        <sz val="11"/>
        <color rgb="FF000000"/>
        <rFont val="Times New Roman"/>
      </rPr>
      <t>Keeping databases/repositories up to date</t>
    </r>
  </si>
  <si>
    <t>1.4.6</t>
  </si>
  <si>
    <r>
      <rPr>
        <b/>
        <sz val="11"/>
        <color rgb="FF000000"/>
        <rFont val="Times New Roman"/>
      </rPr>
      <t xml:space="preserve">Report on consultations provided for support of SharePoint and Teams:
</t>
    </r>
    <r>
      <rPr>
        <sz val="11"/>
        <color rgb="FF000000"/>
        <rFont val="Times New Roman"/>
      </rPr>
      <t>Maintenance of files, documents, creating team channels and maintaining them, updates of documents; arranging access to SharePoint for external stakeholders; uploading presentations/documents</t>
    </r>
  </si>
  <si>
    <t>1.4.7</t>
  </si>
  <si>
    <r>
      <rPr>
        <b/>
        <sz val="11"/>
        <color rgb="FF000000"/>
        <rFont val="Times New Roman"/>
      </rPr>
      <t xml:space="preserve">Presentations (ticketing tool):
</t>
    </r>
    <r>
      <rPr>
        <sz val="11"/>
        <color rgb="FF000000"/>
        <rFont val="Times New Roman"/>
      </rPr>
      <t>Support with preparation of presentations (ppt); editting; review; maintenance;</t>
    </r>
  </si>
  <si>
    <t>1.4.8</t>
  </si>
  <si>
    <r>
      <rPr>
        <b/>
        <sz val="11"/>
        <color rgb="FF000000"/>
        <rFont val="Times New Roman"/>
      </rPr>
      <t xml:space="preserve">Report on manual (s) updates:
</t>
    </r>
    <r>
      <rPr>
        <sz val="11"/>
        <color rgb="FF000000"/>
        <rFont val="Times New Roman"/>
      </rPr>
      <t>Drafting manuals/processes, editting, maintance, consultations</t>
    </r>
  </si>
  <si>
    <t>1.4.9</t>
  </si>
  <si>
    <r>
      <rPr>
        <b/>
        <sz val="11"/>
        <color rgb="FF000000"/>
        <rFont val="Times New Roman"/>
      </rPr>
      <t>Report on consultations regarding MDI specific spacenews collection</t>
    </r>
    <r>
      <rPr>
        <sz val="11"/>
        <color rgb="FF000000"/>
        <rFont val="Times New Roman"/>
      </rPr>
      <t>:
Support with publishing, administrative tasks related to the spacenews collection;</t>
    </r>
  </si>
  <si>
    <t>1.4.10</t>
  </si>
  <si>
    <r>
      <rPr>
        <b/>
        <sz val="11"/>
        <color rgb="FF000000"/>
        <rFont val="Times New Roman"/>
      </rPr>
      <t xml:space="preserve">Report on consultations provided for contract (s) preparation:
</t>
    </r>
    <r>
      <rPr>
        <sz val="11"/>
        <color rgb="FF000000"/>
        <rFont val="Times New Roman"/>
      </rPr>
      <t>Support with coordination and organization of documentation required for contract preparation.</t>
    </r>
  </si>
  <si>
    <t>1.4.11</t>
  </si>
  <si>
    <r>
      <rPr>
        <b/>
        <sz val="11"/>
        <color rgb="FF000000"/>
        <rFont val="Times New Roman"/>
      </rPr>
      <t xml:space="preserve">Report of consultations provided on comprehensive administrative activities: </t>
    </r>
    <r>
      <rPr>
        <sz val="11"/>
        <color rgb="FF000000"/>
        <rFont val="Times New Roman"/>
      </rPr>
      <t>Provision of comprehensive administrative support for  MDI operations, ensuring efficient handling of MDI-related activities and coordination across departments.</t>
    </r>
  </si>
  <si>
    <t>1.4.12</t>
  </si>
  <si>
    <r>
      <rPr>
        <b/>
        <sz val="11"/>
        <color rgb="FF000000"/>
        <rFont val="Times New Roman"/>
      </rPr>
      <t xml:space="preserve">Report on archiving: 
</t>
    </r>
    <r>
      <rPr>
        <sz val="11"/>
        <color rgb="FF000000"/>
        <rFont val="Times New Roman"/>
      </rPr>
      <t>Digital archive maintenance</t>
    </r>
  </si>
  <si>
    <t>1.4.13</t>
  </si>
  <si>
    <r>
      <rPr>
        <b/>
        <sz val="11"/>
        <color rgb="FF000000"/>
        <rFont val="Times New Roman"/>
      </rPr>
      <t xml:space="preserve">Report on payments processes:
</t>
    </r>
    <r>
      <rPr>
        <sz val="11"/>
        <color rgb="FF000000"/>
        <rFont val="Times New Roman"/>
      </rPr>
      <t>Support with payments processing (contracts, grants, prizes)</t>
    </r>
  </si>
  <si>
    <t>Digital collaboration and ICT management support</t>
  </si>
  <si>
    <t>1.5.1</t>
  </si>
  <si>
    <r>
      <rPr>
        <b/>
        <sz val="11"/>
        <color rgb="FF000000"/>
        <rFont val="Times New Roman"/>
      </rPr>
      <t xml:space="preserve">Report on administrative matters/consultations provided:
</t>
    </r>
    <r>
      <rPr>
        <sz val="11"/>
        <color rgb="FF000000"/>
        <rFont val="Times New Roman"/>
      </rPr>
      <t xml:space="preserve">Proof reading, formatting of documents before publications; support with organisation archives and databases; lauching workflows; creation of access links for external stakeholders; taking meeting minutes; keeping shared repositories; support with administrative files; submissions of documents into systems; preparation of presentations; editting of documents; </t>
    </r>
  </si>
  <si>
    <t>DoD</t>
  </si>
  <si>
    <t>n/a</t>
  </si>
  <si>
    <t>Contractor's premises</t>
  </si>
  <si>
    <t>on demand</t>
  </si>
  <si>
    <t>Administrative and operational support to PMOQ</t>
  </si>
  <si>
    <t>1.10.1</t>
  </si>
  <si>
    <r>
      <rPr>
        <b/>
        <sz val="11"/>
        <color rgb="FF000000"/>
        <rFont val="Times New Roman"/>
      </rPr>
      <t xml:space="preserve">Report on administrative matters/consultations provided:
</t>
    </r>
    <r>
      <rPr>
        <sz val="11"/>
        <color rgb="FF000000"/>
        <rFont val="Times New Roman"/>
      </rPr>
      <t xml:space="preserve">Proof reading, formatting of documents before publications; support with organisation archives and databases; lauching workflows; taking meeting minutes; keeping shared repositories; support with administrative files; submissions of documents into systems; preparation of presentations; editting of documents; </t>
    </r>
  </si>
  <si>
    <t>Meeting, calendar and coordination support to engineering activities</t>
  </si>
  <si>
    <t>2.1.1</t>
  </si>
  <si>
    <r>
      <rPr>
        <b/>
        <sz val="11"/>
        <color rgb="FF000000"/>
        <rFont val="Times New Roman"/>
      </rPr>
      <t xml:space="preserve">Report of regular meetings status:
</t>
    </r>
    <r>
      <rPr>
        <sz val="11"/>
        <color rgb="FF000000"/>
        <rFont val="Times New Roman"/>
      </rPr>
      <t>Planning and coordination of regular department meetings; documenting for each meeting: meeting invitation, distribution list, template meeting notes</t>
    </r>
  </si>
  <si>
    <t>Meeting, calendar and coordination support  to engineering activities</t>
  </si>
  <si>
    <t>2.1.2</t>
  </si>
  <si>
    <r>
      <rPr>
        <b/>
        <sz val="11"/>
        <color rgb="FF000000"/>
        <rFont val="Times New Roman"/>
      </rPr>
      <t xml:space="preserve">Report for complex/external meetings organisation:
</t>
    </r>
    <r>
      <rPr>
        <sz val="11"/>
        <color rgb="FF000000"/>
        <rFont val="Times New Roman"/>
      </rPr>
      <t>Planning and coordination of complex/external meetings such as ISAC, Launch Services, contract milestones, trainings; logistics preparation for meetings abroad; documenting for each meeting; meeting invitation, distribution list, template meeting notes, list of visitors for reception, traning attendance sheets; logistics information (hotel and flight options etc)</t>
    </r>
  </si>
  <si>
    <t>Meeting, calendar and coordination support to MDI activities</t>
  </si>
  <si>
    <t>2.2.1</t>
  </si>
  <si>
    <r>
      <rPr>
        <b/>
        <sz val="11"/>
        <color rgb="FF000000"/>
        <rFont val="Aptos Narrow"/>
      </rPr>
      <t xml:space="preserve">Report on monitoring of functional mailboxes:
</t>
    </r>
    <r>
      <rPr>
        <sz val="11"/>
        <color rgb="FF000000"/>
        <rFont val="Aptos Narrow"/>
      </rPr>
      <t>Maintanance of functional maiboxes, commucation with stakeholders, archiving;</t>
    </r>
  </si>
  <si>
    <t>2.2.2</t>
  </si>
  <si>
    <r>
      <rPr>
        <b/>
        <sz val="11"/>
        <color rgb="FF000000"/>
        <rFont val="Aptos Narrow"/>
      </rPr>
      <t xml:space="preserve">Report on organised meetings:
</t>
    </r>
    <r>
      <rPr>
        <sz val="11"/>
        <color rgb="FF000000"/>
        <rFont val="Aptos Narrow"/>
      </rPr>
      <t xml:space="preserve">Meeting planning and organization with internal &amp; external stakeholders; support during meetings (e.g. taking meeting minutes; documents preparation; administrative support); coordination of agendas, calendars </t>
    </r>
  </si>
  <si>
    <t>2.3.1</t>
  </si>
  <si>
    <r>
      <rPr>
        <b/>
        <sz val="11"/>
        <color rgb="FF000000"/>
        <rFont val="Aptos Narrow"/>
      </rPr>
      <t xml:space="preserve">Report on organised meetings:
</t>
    </r>
    <r>
      <rPr>
        <sz val="11"/>
        <color rgb="FF000000"/>
        <rFont val="Aptos Narrow"/>
      </rPr>
      <t>Meeting planning and organization with internal &amp; external stakeholders; support during meetings (e.g. taking meeting minutes; documents preparation; administrative support); coordination of agendas, calendars; support with MS Teams and other tools;</t>
    </r>
  </si>
  <si>
    <t>Meeting, calendar and coordination support to PMOQ</t>
  </si>
  <si>
    <t>2.7.1</t>
  </si>
  <si>
    <r>
      <rPr>
        <b/>
        <sz val="11"/>
        <color rgb="FF000000"/>
        <rFont val="Calibri"/>
      </rPr>
      <t xml:space="preserve">Report on organised meetings:
</t>
    </r>
    <r>
      <rPr>
        <sz val="11"/>
        <color rgb="FF000000"/>
        <rFont val="Calibri"/>
      </rPr>
      <t>Meeting planning and organization with internal &amp; external stakeholders; support during meetings (e.g. taking meeting minutes; documents preparation; administrative support); coordination of agendas, calendars</t>
    </r>
  </si>
  <si>
    <t xml:space="preserve">Mission support services </t>
  </si>
  <si>
    <t>4.1.1</t>
  </si>
  <si>
    <r>
      <rPr>
        <b/>
        <sz val="10"/>
        <color rgb="FF000000"/>
        <rFont val="Times New Roman"/>
      </rPr>
      <t xml:space="preserve">Report on processing of one  standard mission (ticket/s)
</t>
    </r>
    <r>
      <rPr>
        <sz val="10"/>
        <color rgb="FF000000"/>
        <rFont val="Times New Roman"/>
      </rPr>
      <t>Mission helpdesk; travel and accommodation booking, processing reimbursement claims in accordance with applicable rules; contacting the agreed provider and research for an optimal travel agenda, booking the flights and accommodation, launching and processing relevant workflows, collecting supporting documents for claims reimbursement, managing the reimbursement processes,  ensuring the related reporting etc</t>
    </r>
  </si>
  <si>
    <t>4.1.2</t>
  </si>
  <si>
    <r>
      <rPr>
        <b/>
        <sz val="11"/>
        <color rgb="FF000000"/>
        <rFont val="Times New Roman"/>
      </rPr>
      <t xml:space="preserve">Report on processing of one complex mission (ticket/s):
</t>
    </r>
    <r>
      <rPr>
        <sz val="11"/>
        <color rgb="FF000000"/>
        <rFont val="Times New Roman"/>
      </rPr>
      <t>Standard mission support services 
+ rebooking requests, visa support or VIP specific arrangements (Heads of Dept and Executive Director)</t>
    </r>
  </si>
  <si>
    <t>Support in onboarding of newcomers (staff, SNEs)</t>
  </si>
  <si>
    <t>5.1.1</t>
  </si>
  <si>
    <r>
      <rPr>
        <b/>
        <sz val="11"/>
        <color rgb="FF000000"/>
        <rFont val="Times New Roman"/>
      </rPr>
      <t xml:space="preserve">Report on consultations and correspondence: 
</t>
    </r>
    <r>
      <rPr>
        <sz val="11"/>
        <color rgb="FF000000"/>
        <rFont val="Times New Roman"/>
      </rPr>
      <t>Support in management of correspondence and documents support for newcomers, staff members and colleagues. Timely processing (within 3 business days) of daily correspondance and documentation;</t>
    </r>
  </si>
  <si>
    <t>5.1.2</t>
  </si>
  <si>
    <r>
      <rPr>
        <b/>
        <sz val="11"/>
        <color rgb="FF000000"/>
        <rFont val="Times New Roman"/>
      </rPr>
      <t xml:space="preserve">Report on consultations and correspondance: 
</t>
    </r>
    <r>
      <rPr>
        <sz val="11"/>
        <color rgb="FF000000"/>
        <rFont val="Times New Roman"/>
      </rPr>
      <t>Complex cases: 
Management of daily correspondence and documents support for newcomers, staff members and colleagues. Timely processing of daily correspondance and documentation;</t>
    </r>
  </si>
  <si>
    <t>5.1.3</t>
  </si>
  <si>
    <r>
      <rPr>
        <b/>
        <sz val="11"/>
        <color rgb="FF000000"/>
        <rFont val="Times New Roman"/>
      </rPr>
      <t xml:space="preserve">Report on tickets per individual requests for consulation: 
</t>
    </r>
    <r>
      <rPr>
        <sz val="11"/>
        <color rgb="FF000000"/>
        <rFont val="Times New Roman"/>
      </rPr>
      <t>Provision of responses and support to newcomers’ inquiries via email (shared mailbox), ticketing tool</t>
    </r>
  </si>
  <si>
    <t>5.1.4</t>
  </si>
  <si>
    <r>
      <rPr>
        <b/>
        <sz val="11"/>
        <color rgb="FF000000"/>
        <rFont val="Times New Roman"/>
      </rPr>
      <t xml:space="preserve">Report on tickets per individual requests for consulation: 
</t>
    </r>
    <r>
      <rPr>
        <sz val="11"/>
        <color rgb="FF000000"/>
        <rFont val="Times New Roman"/>
      </rPr>
      <t>Complex cases: provision of responses and support to newcomers’ inquiries via email (shared mailbox), ticketing tool;</t>
    </r>
  </si>
  <si>
    <t>5.1.5</t>
  </si>
  <si>
    <r>
      <rPr>
        <b/>
        <sz val="11"/>
        <color rgb="FF000000"/>
        <rFont val="Times New Roman"/>
      </rPr>
      <t xml:space="preserve">Report on delivery of induction training:
</t>
    </r>
    <r>
      <rPr>
        <sz val="11"/>
        <color rgb="FF000000"/>
        <rFont val="Times New Roman"/>
      </rPr>
      <t>Support with delivery of Induction training presentations - twice/month; Preparation of presentations, relevant documentation updates, administration of supporting materials for induction trainings; delivery of presentations;</t>
    </r>
  </si>
  <si>
    <t>5.1.6</t>
  </si>
  <si>
    <r>
      <rPr>
        <b/>
        <sz val="11"/>
        <color rgb="FF000000"/>
        <rFont val="Times New Roman"/>
      </rPr>
      <t xml:space="preserve">Report on consultations related to onboarding documentation:
</t>
    </r>
    <r>
      <rPr>
        <sz val="11"/>
        <color rgb="FF000000"/>
        <rFont val="Times New Roman"/>
      </rPr>
      <t>Support with verification of documentation, explanation of rules and responding to questions related to onboarding, relocation and other staff movements within the employment lifecycle;</t>
    </r>
  </si>
  <si>
    <t>5.1.7</t>
  </si>
  <si>
    <r>
      <rPr>
        <b/>
        <sz val="11"/>
        <color rgb="FF000000"/>
        <rFont val="Times New Roman"/>
      </rPr>
      <t xml:space="preserve">Report on processing of employment contract/s:
</t>
    </r>
    <r>
      <rPr>
        <sz val="11"/>
        <color rgb="FF000000"/>
        <rFont val="Times New Roman"/>
      </rPr>
      <t>Support with coordination and organization of documentation required for contract preparation.
Contract of employment preparation for staff. PPls WF preparation and launch as well as closure and follow-up process with documentation. Follow-up with relevant stakeholders to ensure timely contract signature and completion.</t>
    </r>
  </si>
  <si>
    <t xml:space="preserve"> Support in onboarding of newcomers (staff, SNEs)</t>
  </si>
  <si>
    <t>5.1.8</t>
  </si>
  <si>
    <r>
      <rPr>
        <b/>
        <sz val="11"/>
        <color rgb="FF000000"/>
        <rFont val="Times New Roman"/>
      </rPr>
      <t xml:space="preserve">Report on consultations and gradings:
</t>
    </r>
    <r>
      <rPr>
        <sz val="11"/>
        <color rgb="FF000000"/>
        <rFont val="Times New Roman"/>
      </rPr>
      <t>Preparation and analysis of gradings in compliance with relevant requirements. Communication with newcomers via email requesting and checking correct submission of documents. Coordination of meetings for confirmation and certification of gradings. Organisation of meetings with newcomers for possible clarifications.</t>
    </r>
  </si>
  <si>
    <t>5.1.9</t>
  </si>
  <si>
    <r>
      <rPr>
        <b/>
        <sz val="11"/>
        <color rgb="FF000000"/>
        <rFont val="Times New Roman"/>
      </rPr>
      <t>Report on scheduling of medical visit/s, incl. processing of reimbursement claim:</t>
    </r>
    <r>
      <rPr>
        <sz val="11"/>
        <color rgb="FF000000"/>
        <rFont val="Times New Roman"/>
      </rPr>
      <t xml:space="preserve"> 
Support with coordination of medical visits and processing of reimbursement documentation for the Missions desk.</t>
    </r>
  </si>
  <si>
    <t>5.1.10</t>
  </si>
  <si>
    <r>
      <rPr>
        <b/>
        <sz val="11"/>
        <color rgb="FF000000"/>
        <rFont val="Times New Roman"/>
      </rPr>
      <t>Report on consultations provided (communication exchanges with stakeholders):</t>
    </r>
    <r>
      <rPr>
        <sz val="11"/>
        <color rgb="FF000000"/>
        <rFont val="Times New Roman"/>
      </rPr>
      <t xml:space="preserve"> 
Communication with relevant stakeholders (i.e. PMO)</t>
    </r>
  </si>
  <si>
    <t>Document management</t>
  </si>
  <si>
    <t>5.2.1</t>
  </si>
  <si>
    <r>
      <rPr>
        <b/>
        <sz val="11"/>
        <color rgb="FF000000"/>
        <rFont val="Times New Roman"/>
      </rPr>
      <t xml:space="preserve">Report on document management tickets:
</t>
    </r>
    <r>
      <rPr>
        <sz val="11"/>
        <color rgb="FF000000"/>
        <rFont val="Times New Roman"/>
      </rPr>
      <t>Support in management and filing of online documentation in the internal systems and files. Coordination with newcomers/staff to collect required documentation for filing and onboarding purposes. Filing and maintenance of physical documentation in the appropriate folders and systems. Scanning, organization, and quality control of documentation to ensure accurate record management. Coordination and shipment of official documentation to other EUSPA sites and external agencies upon request.</t>
    </r>
  </si>
  <si>
    <t>HR Compliance documentation support</t>
  </si>
  <si>
    <t>5.3.1</t>
  </si>
  <si>
    <r>
      <rPr>
        <b/>
        <sz val="11"/>
        <color rgb="FF000000"/>
        <rFont val="Times New Roman"/>
      </rPr>
      <t xml:space="preserve">Report on consultations and support of HR documents:
</t>
    </r>
    <r>
      <rPr>
        <sz val="11"/>
        <color rgb="FF000000"/>
        <rFont val="Times New Roman"/>
      </rPr>
      <t>Editing, formatting, updates and preparation of documents for review purposes.</t>
    </r>
  </si>
  <si>
    <t>5.3.2</t>
  </si>
  <si>
    <r>
      <rPr>
        <b/>
        <sz val="11"/>
        <color rgb="FF000000"/>
        <rFont val="Times New Roman"/>
      </rPr>
      <t>Report on consultations for HR onboarding manual &amp; HR processes description files:</t>
    </r>
    <r>
      <rPr>
        <sz val="11"/>
        <color rgb="FF000000"/>
        <rFont val="Times New Roman"/>
      </rPr>
      <t xml:space="preserve"> Support in creation, maintenance and development of the HR onboarding manual, support in processes descriptions and other relevant documentation for compliance with internal HR policies, incl. editing and maintenance of the HR processes description file;</t>
    </r>
  </si>
  <si>
    <t>Support in coordination of Traineeship programme</t>
  </si>
  <si>
    <t>5.4.1</t>
  </si>
  <si>
    <r>
      <rPr>
        <b/>
        <sz val="11"/>
        <color rgb="FF000000"/>
        <rFont val="Times New Roman"/>
      </rPr>
      <t xml:space="preserve">Report on consultations for support of traineeships management: </t>
    </r>
    <r>
      <rPr>
        <sz val="11"/>
        <color rgb="FF000000"/>
        <rFont val="Times New Roman"/>
      </rPr>
      <t>Support in traineeship management and coordination throughout the full trainee lifecycle on a daily basis. Provision of consultations about traineeship rules, answering questions via emails and via tickets.</t>
    </r>
  </si>
  <si>
    <t>5.4.2</t>
  </si>
  <si>
    <r>
      <rPr>
        <b/>
        <sz val="11"/>
        <color rgb="FF000000"/>
        <rFont val="Times New Roman"/>
      </rPr>
      <t xml:space="preserve">Report on onboarding processes: </t>
    </r>
    <r>
      <rPr>
        <sz val="11"/>
        <color rgb="FF000000"/>
        <rFont val="Times New Roman"/>
      </rPr>
      <t>Support in coordination of trainee onboarding processes and administrative setup on daily basis. Update and maintenance of relevant databases and internal files.</t>
    </r>
  </si>
  <si>
    <t>5.4.3</t>
  </si>
  <si>
    <r>
      <rPr>
        <b/>
        <sz val="11"/>
        <color rgb="FF000000"/>
        <rFont val="Times New Roman"/>
      </rPr>
      <t xml:space="preserve">Report on provision of induction training: </t>
    </r>
    <r>
      <rPr>
        <sz val="11"/>
        <color rgb="FF000000"/>
        <rFont val="Times New Roman"/>
      </rPr>
      <t>Delivery of induction training related to traineeship programme. Preparation of presentation slides, preparation of meeting, explanation of traineeship rules and follow-up with consultations.</t>
    </r>
  </si>
  <si>
    <t>5.4.4</t>
  </si>
  <si>
    <r>
      <rPr>
        <b/>
        <sz val="11"/>
        <color rgb="FF000000"/>
        <rFont val="Times New Roman"/>
      </rPr>
      <t xml:space="preserve">Report on the support provided for employment contract:
</t>
    </r>
    <r>
      <rPr>
        <sz val="11"/>
        <color rgb="FF000000"/>
        <rFont val="Times New Roman"/>
      </rPr>
      <t>Preparation, support with management and renewal of traineeship contracts and related documentation; incl. documents editting, updates of the databases; communication with stakeholders;</t>
    </r>
  </si>
  <si>
    <t>5.4.5</t>
  </si>
  <si>
    <r>
      <rPr>
        <b/>
        <sz val="11"/>
        <color rgb="FF000000"/>
        <rFont val="Times New Roman"/>
      </rPr>
      <t>Report on the support provided for trainee exit procedure:</t>
    </r>
    <r>
      <rPr>
        <sz val="11"/>
        <color rgb="FF000000"/>
        <rFont val="Times New Roman"/>
      </rPr>
      <t xml:space="preserve"> coordination of traineeship assessments, evaluations, exit forms and exit interviews; incl. relevant updates of the forms and documentations, databased;</t>
    </r>
  </si>
  <si>
    <t>5.4.6</t>
  </si>
  <si>
    <r>
      <rPr>
        <b/>
        <sz val="11"/>
        <color rgb="FF000000"/>
        <rFont val="Times New Roman"/>
      </rPr>
      <t>Report on consultations for updates of traineeship decisions and other relevant trainee</t>
    </r>
    <r>
      <rPr>
        <sz val="11"/>
        <color rgb="FF000000"/>
        <rFont val="Times New Roman"/>
      </rPr>
      <t xml:space="preserve"> </t>
    </r>
    <r>
      <rPr>
        <b/>
        <sz val="11"/>
        <color rgb="FF000000"/>
        <rFont val="Times New Roman"/>
      </rPr>
      <t>documents</t>
    </r>
    <r>
      <rPr>
        <sz val="11"/>
        <color rgb="FF000000"/>
        <rFont val="Times New Roman"/>
      </rPr>
      <t>: Support in management and follow-up of traineeship decisions and status updates. Maintenance and update of trainee documentation and records.</t>
    </r>
  </si>
  <si>
    <t>HR Administrative support delivery</t>
  </si>
  <si>
    <t>5.5.1</t>
  </si>
  <si>
    <r>
      <rPr>
        <b/>
        <sz val="11"/>
        <color theme="1"/>
        <rFont val="Aptos Narrow"/>
        <scheme val="minor"/>
      </rPr>
      <t xml:space="preserve">Report on consultations provided on comprehensive administrative inquieries 
</t>
    </r>
    <r>
      <rPr>
        <sz val="11"/>
        <color theme="1"/>
        <rFont val="Aptos Narrow"/>
        <scheme val="minor"/>
      </rPr>
      <t xml:space="preserve">Provision of comprehensive administrative support for HR operations, ensuring efficient handling of HR-related activities and coordination across departments. </t>
    </r>
  </si>
  <si>
    <t>5.5.2</t>
  </si>
  <si>
    <r>
      <rPr>
        <b/>
        <sz val="11"/>
        <color rgb="FF000000"/>
        <rFont val="Times New Roman"/>
      </rPr>
      <t xml:space="preserve">Report on preparation and updates of Organisational Chart:
</t>
    </r>
    <r>
      <rPr>
        <sz val="11"/>
        <color rgb="FF000000"/>
        <rFont val="Times New Roman"/>
      </rPr>
      <t xml:space="preserve">Updates, maintenance and editting of organisational chart in M.Visio; communication with stakeholders; </t>
    </r>
  </si>
  <si>
    <t>Support with Internal HR process coordination</t>
  </si>
  <si>
    <t>5.6.1</t>
  </si>
  <si>
    <r>
      <rPr>
        <b/>
        <sz val="11"/>
        <color rgb="FF000000"/>
        <rFont val="Times New Roman"/>
      </rPr>
      <t xml:space="preserve">Report on tickets for launch of workflow/s for internal HR documentation:
</t>
    </r>
    <r>
      <rPr>
        <sz val="11"/>
        <color rgb="FF000000"/>
        <rFont val="Times New Roman"/>
      </rPr>
      <t>Preparation and launch of document workflows, approvals and communication with staff and other stakeholders.</t>
    </r>
  </si>
  <si>
    <t>Support with employment contract management</t>
  </si>
  <si>
    <t>5.7.1</t>
  </si>
  <si>
    <r>
      <rPr>
        <b/>
        <sz val="11"/>
        <color rgb="FF000000"/>
        <rFont val="Times New Roman"/>
      </rPr>
      <t xml:space="preserve">Report on contract preparation:
</t>
    </r>
    <r>
      <rPr>
        <sz val="11"/>
        <color rgb="FF000000"/>
        <rFont val="Times New Roman"/>
      </rPr>
      <t>Support in management of employment contracts, amendments and related HR documentation, ensuring accuracy, organization, and compliance. Preparation of workflows, updates and maintenance of relevant databases and systems. Communication with relevant stakeholders.</t>
    </r>
  </si>
  <si>
    <t>Online HR system &amp; tools administration</t>
  </si>
  <si>
    <t>5.8.1</t>
  </si>
  <si>
    <r>
      <rPr>
        <b/>
        <sz val="11"/>
        <color rgb="FF000000"/>
        <rFont val="Times New Roman"/>
      </rPr>
      <t xml:space="preserve">Report on data entry updates, consultations provided via ticketing tool: </t>
    </r>
    <r>
      <rPr>
        <sz val="11"/>
        <color rgb="FF000000"/>
        <rFont val="Times New Roman"/>
      </rPr>
      <t>Maintenance and updates of employee information within online HR systems while ensuring data accuracy, confidentiality and timely record management.</t>
    </r>
  </si>
  <si>
    <t>HR documentation,records, digital archives management</t>
  </si>
  <si>
    <t>5.9.1</t>
  </si>
  <si>
    <r>
      <rPr>
        <b/>
        <sz val="11"/>
        <color rgb="FF000000"/>
        <rFont val="Times New Roman"/>
      </rPr>
      <t>Report on consultations provided for archiving:</t>
    </r>
    <r>
      <rPr>
        <sz val="11"/>
        <color rgb="FF000000"/>
        <rFont val="Times New Roman"/>
      </rPr>
      <t xml:space="preserve"> 
Support in handling HR documentation processes, including filing, tracking, retrieval and organization of staff records and administrative documents;</t>
    </r>
  </si>
  <si>
    <t>Support in invoice management of schools &amp; school certificates</t>
  </si>
  <si>
    <t>5.10.1</t>
  </si>
  <si>
    <r>
      <rPr>
        <b/>
        <sz val="11"/>
        <color rgb="FF000000"/>
        <rFont val="Calibri"/>
      </rPr>
      <t xml:space="preserve">Report on processing of invoices &amp; school certificates:
</t>
    </r>
    <r>
      <rPr>
        <sz val="11"/>
        <color rgb="FF000000"/>
        <rFont val="Calibri"/>
      </rPr>
      <t>Support in completion of invoices- receiving WFs with school invoices, checking and uploading supporting documentation; Processing of certificates, provision of consultations per tickets related to schools management;</t>
    </r>
  </si>
  <si>
    <t>Support with employee certificates</t>
  </si>
  <si>
    <t>5.11.1</t>
  </si>
  <si>
    <r>
      <rPr>
        <b/>
        <sz val="11"/>
        <color rgb="FF000000"/>
        <rFont val="Calibri"/>
      </rPr>
      <t xml:space="preserve">Report on preparation of certificates/tickets: 
</t>
    </r>
    <r>
      <rPr>
        <sz val="11"/>
        <color rgb="FF000000"/>
        <rFont val="Calibri"/>
      </rPr>
      <t>Support in preparation of different types of certificates such as employment, tax, parking permit, etc.</t>
    </r>
  </si>
  <si>
    <t xml:space="preserve">HR Administration and staff lifecycle support  </t>
  </si>
  <si>
    <t>Support in organising selection procedures</t>
  </si>
  <si>
    <t>6.1.1</t>
  </si>
  <si>
    <r>
      <rPr>
        <b/>
        <sz val="11"/>
        <color rgb="FF000000"/>
        <rFont val="Aptos Narrow"/>
        <scheme val="minor"/>
      </rPr>
      <t xml:space="preserve">Report on completed selection procedure: 
</t>
    </r>
    <r>
      <rPr>
        <sz val="11"/>
        <color rgb="FF000000"/>
        <rFont val="Aptos Narrow"/>
        <scheme val="minor"/>
      </rPr>
      <t>Launch of workflows,  communication with selection board members and candidates (invitations and documents collection according to the templates), test calls, book interview slots, preparation of backgroud documents according to the templates, completed procedure checked against checklist</t>
    </r>
  </si>
  <si>
    <t>Support in dissemination of vacancy notices</t>
  </si>
  <si>
    <t>6.2.1</t>
  </si>
  <si>
    <r>
      <rPr>
        <b/>
        <sz val="11"/>
        <color rgb="FF000000"/>
        <rFont val="Aptos Narrow"/>
        <scheme val="minor"/>
      </rPr>
      <t>Report on completed disseminations:</t>
    </r>
    <r>
      <rPr>
        <sz val="11"/>
        <color rgb="FF000000"/>
        <rFont val="Aptos Narrow"/>
        <scheme val="minor"/>
      </rPr>
      <t xml:space="preserve"> 
Preparation and publishing of Vacancy notices in various chanels</t>
    </r>
  </si>
  <si>
    <t>Support in contract processing for employer branding (career fairs + dissemination channels)</t>
  </si>
  <si>
    <t>6.3.1</t>
  </si>
  <si>
    <r>
      <rPr>
        <b/>
        <sz val="11"/>
        <color rgb="FF000000"/>
        <rFont val="Aptos Narrow"/>
        <scheme val="minor"/>
      </rPr>
      <t xml:space="preserve">Report on processed contracts: 
</t>
    </r>
    <r>
      <rPr>
        <sz val="11"/>
        <color rgb="FF000000"/>
        <rFont val="Aptos Narrow"/>
        <scheme val="minor"/>
      </rPr>
      <t>Support in processing of Purchase orders and OFs, invoice processing; processing and launch of relevant workflows; follow-up with stakeholders;</t>
    </r>
  </si>
  <si>
    <t>Support in organising in-house training activities</t>
  </si>
  <si>
    <t>6.4.1</t>
  </si>
  <si>
    <r>
      <rPr>
        <b/>
        <sz val="11"/>
        <color rgb="FF000000"/>
        <rFont val="Aptos Narrow"/>
        <scheme val="minor"/>
      </rPr>
      <t xml:space="preserve">Report on organised in-house group training activity/ies: 
</t>
    </r>
    <r>
      <rPr>
        <sz val="11"/>
        <color rgb="FF000000"/>
        <rFont val="Aptos Narrow"/>
        <scheme val="minor"/>
      </rPr>
      <t>Preparation of invitations, presence and (logistic) support during sessions, contact with providers, follow-up and survey</t>
    </r>
  </si>
  <si>
    <t>Supporting EU Learn maintanance</t>
  </si>
  <si>
    <t>6.5.1</t>
  </si>
  <si>
    <r>
      <rPr>
        <b/>
        <sz val="11"/>
        <color rgb="FF000000"/>
        <rFont val="Aptos Narrow"/>
        <scheme val="minor"/>
      </rPr>
      <t xml:space="preserve">Report on applications in EU Learn: 
</t>
    </r>
    <r>
      <rPr>
        <sz val="11"/>
        <color rgb="FF000000"/>
        <rFont val="Aptos Narrow"/>
        <scheme val="minor"/>
      </rPr>
      <t>Processing of applications in EU Learn; follow-up via emails with stakeholders;</t>
    </r>
  </si>
  <si>
    <t>Support in processing individual training applications</t>
  </si>
  <si>
    <t>6.6.1</t>
  </si>
  <si>
    <r>
      <rPr>
        <b/>
        <sz val="11"/>
        <color rgb="FF000000"/>
        <rFont val="Aptos Narrow"/>
        <scheme val="minor"/>
      </rPr>
      <t xml:space="preserve">Report on individual training organised (tickets): 
</t>
    </r>
    <r>
      <rPr>
        <sz val="11"/>
        <color rgb="FF000000"/>
        <rFont val="Aptos Narrow"/>
        <scheme val="minor"/>
      </rPr>
      <t>Processing individual training applications;</t>
    </r>
  </si>
  <si>
    <t>Support in contract processing for training activities</t>
  </si>
  <si>
    <t>6.7.1</t>
  </si>
  <si>
    <r>
      <rPr>
        <b/>
        <sz val="11"/>
        <color rgb="FF000000"/>
        <rFont val="Aptos Narrow"/>
        <scheme val="minor"/>
      </rPr>
      <t xml:space="preserve">Report on processed contract/s for training activities: 
</t>
    </r>
    <r>
      <rPr>
        <sz val="11"/>
        <color rgb="FF000000"/>
        <rFont val="Aptos Narrow"/>
        <scheme val="minor"/>
      </rPr>
      <t>Processing of POs and OFs, invoice processing</t>
    </r>
  </si>
  <si>
    <t>Support for organisation of Teambuilding / Team Events</t>
  </si>
  <si>
    <t>6.8.1</t>
  </si>
  <si>
    <r>
      <rPr>
        <b/>
        <sz val="11"/>
        <color rgb="FF000000"/>
        <rFont val="Aptos Narrow"/>
        <scheme val="minor"/>
      </rPr>
      <t xml:space="preserve">Report on completion of team event/s: 
</t>
    </r>
    <r>
      <rPr>
        <sz val="11"/>
        <color rgb="FF000000"/>
        <rFont val="Aptos Narrow"/>
        <scheme val="minor"/>
      </rPr>
      <t>Invitations, presence and (logistic) support during sessions, contact with providers, follow-up and survey</t>
    </r>
  </si>
  <si>
    <t>Support in training budget monitoring</t>
  </si>
  <si>
    <t>6.9.1</t>
  </si>
  <si>
    <r>
      <rPr>
        <b/>
        <sz val="10"/>
        <color rgb="FF000000"/>
        <rFont val="Times New Roman"/>
      </rPr>
      <t xml:space="preserve">Report on support of training budget monitoring: 
</t>
    </r>
    <r>
      <rPr>
        <sz val="10"/>
        <color rgb="FF000000"/>
        <rFont val="Times New Roman"/>
      </rPr>
      <t>Manual cross-checking of budgetary committments against payments</t>
    </r>
  </si>
  <si>
    <t>Regular maintenance and updates of databases and reporting files</t>
  </si>
  <si>
    <t>6.10.1</t>
  </si>
  <si>
    <r>
      <rPr>
        <b/>
        <sz val="10"/>
        <color rgb="FF000000"/>
        <rFont val="Times New Roman"/>
      </rPr>
      <t xml:space="preserve">Report on updates of databases and reporting files: 
</t>
    </r>
    <r>
      <rPr>
        <sz val="10"/>
        <color rgb="FF000000"/>
        <rFont val="Times New Roman"/>
      </rPr>
      <t>Training Calendar, Budget table, Reporting Table, Contract register &amp; contract consumption overview tables, Legal Commitment Table (LCT)</t>
    </r>
  </si>
  <si>
    <t>Mailbox monitoring</t>
  </si>
  <si>
    <t>6.11.1</t>
  </si>
  <si>
    <r>
      <rPr>
        <b/>
        <sz val="10"/>
        <color rgb="FF000000"/>
        <rFont val="Times New Roman"/>
      </rPr>
      <t xml:space="preserve">Report on consultations provided for L&amp;D activities: 
</t>
    </r>
    <r>
      <rPr>
        <sz val="10"/>
        <color rgb="FF000000"/>
        <rFont val="Times New Roman"/>
      </rPr>
      <t>L&amp;D mailbox, replying to regular, straight-forward staff queries, filing, archiving</t>
    </r>
  </si>
  <si>
    <t xml:space="preserve">Recruitment, training and learning support </t>
  </si>
  <si>
    <t>Welcome office - ID registrations/deregistration process</t>
  </si>
  <si>
    <t>3.1.1</t>
  </si>
  <si>
    <r>
      <rPr>
        <b/>
        <sz val="11"/>
        <color rgb="FF000000"/>
        <rFont val="Calibri"/>
      </rPr>
      <t>Report on processing of ID registration/deregistration/renewal (tickets):</t>
    </r>
    <r>
      <rPr>
        <sz val="11"/>
        <color rgb="FF000000"/>
        <rFont val="Calibri"/>
      </rPr>
      <t xml:space="preserve"> Support in management and coordination of Welcome Office administrative services. Drafting and preparation of official letters and administrative correspondence. Coordination of delivery and collection processes for Czech IDs and passports. Registration and deregistration of staff members and their family members with relevant authorities. Communication with stakeholders.</t>
    </r>
  </si>
  <si>
    <t>Welcome office - Vehicles registrations/deregistration process</t>
  </si>
  <si>
    <t>3.2.1</t>
  </si>
  <si>
    <r>
      <rPr>
        <b/>
        <sz val="11"/>
        <color rgb="FF000000"/>
        <rFont val="Calibri"/>
      </rPr>
      <t xml:space="preserve">Report on processing of vehicle registration/deregistration: 
</t>
    </r>
    <r>
      <rPr>
        <sz val="11"/>
        <color rgb="FF000000"/>
        <rFont val="Calibri"/>
      </rPr>
      <t>Support in management of vehicle registration and deregistration procedures, incl. verification of documentation. Communication with stakeholders; Documents preparations; Consultations and advisory on relevant rules; Preparation of WFs.</t>
    </r>
  </si>
  <si>
    <t>Advisory services about Host agreement, relevant rules</t>
  </si>
  <si>
    <t>3.3.1</t>
  </si>
  <si>
    <r>
      <rPr>
        <b/>
        <sz val="11"/>
        <color rgb="FF000000"/>
        <rFont val="Calibri"/>
      </rPr>
      <t>Report on consultations related to Welcome office matters (tickets):</t>
    </r>
    <r>
      <rPr>
        <sz val="11"/>
        <color rgb="FF000000"/>
        <rFont val="Calibri"/>
      </rPr>
      <t xml:space="preserve"> 
Administrative support to staff. Explanation of rules and advisory. Communication with staff and authorities via email, phone calls.</t>
    </r>
  </si>
  <si>
    <t>Welcome office - document and reports management</t>
  </si>
  <si>
    <t>3.4.1</t>
  </si>
  <si>
    <r>
      <rPr>
        <b/>
        <sz val="11"/>
        <color rgb="FF000000"/>
        <rFont val="Calibri"/>
      </rPr>
      <t xml:space="preserve">Report on updates of databases and reporting files: 
</t>
    </r>
    <r>
      <rPr>
        <sz val="11"/>
        <color rgb="FF000000"/>
        <rFont val="Calibri"/>
      </rPr>
      <t>Updates of databases, files, provision of reports. Administrative support on relocation guides, manuals. Preparation, compilation, edittings and updates;</t>
    </r>
  </si>
  <si>
    <t>Welcome office - monitoring of mailbox</t>
  </si>
  <si>
    <t>3.5.1</t>
  </si>
  <si>
    <r>
      <rPr>
        <b/>
        <sz val="11"/>
        <color rgb="FF000000"/>
        <rFont val="Calibri"/>
      </rPr>
      <t xml:space="preserve">Report on consultations provided:
</t>
    </r>
    <r>
      <rPr>
        <sz val="11"/>
        <color rgb="FF000000"/>
        <rFont val="Calibri"/>
      </rPr>
      <t>Administration and monitoring of the Welcome Office mailbox and inquiries submitted via tickets, emails or phone calls.</t>
    </r>
  </si>
  <si>
    <t>Welcome office - VAT claims management</t>
  </si>
  <si>
    <t>3.6.1</t>
  </si>
  <si>
    <r>
      <rPr>
        <b/>
        <sz val="11"/>
        <color rgb="FF000000"/>
        <rFont val="Calibri"/>
      </rPr>
      <t xml:space="preserve">Report on processing of VAT claim/s: 
</t>
    </r>
    <r>
      <rPr>
        <sz val="11"/>
        <color rgb="FF000000"/>
        <rFont val="Calibri"/>
      </rPr>
      <t>Review and correction of VAT claims documentation and related processes. Preparation of the files, communication with relevant authorities, coordination of submission of files, follow-up on corrections, organisation of meetings with staff. Providing advisory service.</t>
    </r>
  </si>
  <si>
    <t>Welcome office- driving licence support</t>
  </si>
  <si>
    <t>3.7.1</t>
  </si>
  <si>
    <r>
      <rPr>
        <b/>
        <sz val="11"/>
        <color rgb="FF000000"/>
        <rFont val="Calibri"/>
      </rPr>
      <t xml:space="preserve">Report on organisation of processes for driving licence (tickets):
</t>
    </r>
    <r>
      <rPr>
        <sz val="11"/>
        <color rgb="FF000000"/>
        <rFont val="Calibri"/>
      </rPr>
      <t>Coordination and administrative support related to driving licence procedures. Organisation of appointments with local authorities. Advisory support</t>
    </r>
  </si>
  <si>
    <t xml:space="preserve">Welcome office- provision of induction trainings </t>
  </si>
  <si>
    <t>3.8.1</t>
  </si>
  <si>
    <r>
      <rPr>
        <b/>
        <sz val="11"/>
        <color rgb="FF000000"/>
        <rFont val="Calibri"/>
      </rPr>
      <t xml:space="preserve">Report on provision of induction training: 
</t>
    </r>
    <r>
      <rPr>
        <sz val="11"/>
        <color rgb="FF000000"/>
        <rFont val="Calibri"/>
      </rPr>
      <t>Delivery of induction training related to relocation matters, incl. follow-up support with staff inqueries; preparation of presentations and relevant documents; organisation of trainings; communication with stakeholders; updates and preparation of info materials;</t>
    </r>
  </si>
  <si>
    <t xml:space="preserve">Welcome office and staff relocation support </t>
  </si>
  <si>
    <t xml:space="preserve">Publication of tender / contract award notice/ contract modification
</t>
  </si>
  <si>
    <t>7.1.1</t>
  </si>
  <si>
    <r>
      <rPr>
        <b/>
        <sz val="11"/>
        <color rgb="FF000000"/>
        <rFont val="Calibri"/>
      </rPr>
      <t xml:space="preserve">Publication of one tender / contract award notice/ contract modification
</t>
    </r>
    <r>
      <rPr>
        <sz val="11"/>
        <color rgb="FF000000"/>
        <rFont val="Calibri"/>
      </rPr>
      <t>Drafting and validation of the publication, preparation and launch of  approval Workflow, publication of tenders, contracts and contracts modification in OJ and on EUSPA website , archiving of the publication in the folder of the respective tender or contract</t>
    </r>
  </si>
  <si>
    <t xml:space="preserve">Management and filing of procurement and contracts documentation 
</t>
  </si>
  <si>
    <t>7.2.1</t>
  </si>
  <si>
    <r>
      <rPr>
        <b/>
        <sz val="11"/>
        <color rgb="FF000000"/>
        <rFont val="Calibri"/>
      </rPr>
      <t xml:space="preserve">Report on the preformed management and filing of procurement and contracts documentation
</t>
    </r>
    <r>
      <rPr>
        <sz val="11"/>
        <color rgb="FF000000"/>
        <rFont val="Calibri"/>
      </rPr>
      <t>Filing of received correspondence and documents  in the respective folders of the procurement / contract/grants withing one week of making them available / recept ; re-arrangement of documents folders as needed</t>
    </r>
  </si>
  <si>
    <t>Weekly</t>
  </si>
  <si>
    <t xml:space="preserve">Maintenance and update of relevant lists and databases. </t>
  </si>
  <si>
    <t>7.3.1</t>
  </si>
  <si>
    <r>
      <rPr>
        <b/>
        <sz val="11"/>
        <color rgb="FF000000"/>
        <rFont val="Times New Roman"/>
      </rPr>
      <t xml:space="preserve">Updated LCT database
</t>
    </r>
    <r>
      <rPr>
        <sz val="11"/>
        <color rgb="FF000000"/>
        <rFont val="Times New Roman"/>
      </rPr>
      <t>Check for missing  entries in the LCT database, their retrieval and encoding in the database, raising warnings if the data may not be correct and require update, introduction of update upon validation with the technical responsible</t>
    </r>
  </si>
  <si>
    <t>7.4.1</t>
  </si>
  <si>
    <r>
      <rPr>
        <b/>
        <sz val="11"/>
        <color rgb="FF000000"/>
        <rFont val="Times New Roman"/>
      </rPr>
      <t xml:space="preserve">Updated  Databases and Lists
</t>
    </r>
    <r>
      <rPr>
        <sz val="11"/>
        <color rgb="FF000000"/>
        <rFont val="Times New Roman"/>
      </rPr>
      <t xml:space="preserve">Update of other  database such as TEC appointment, experts, interinstitutionals procurments and contracts  -  retrieving the necessary  data form procurement planning and tender databases, repositories and invoxes. The list and access to fthe databesase and the sources of the inputs  (electonic files / folsers/ incomming correspondence)  with  be  provided upon the SC signature. Provision of extract on request </t>
    </r>
  </si>
  <si>
    <t xml:space="preserve">Administrative documentation checks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</si>
</sst>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Aptos Narrow"/>
      <family val="2"/>
      <scheme val="minor"/>
    </font>
    <font>
      <sz val="11"/>
      <color theme="1"/>
      <name val="Aptos Narrow"/>
      <family val="2"/>
      <scheme val="minor"/>
    </font>
    <font>
      <sz val="11"/>
      <color rgb="FF006100"/>
      <name val="Aptos Narrow"/>
      <family val="2"/>
      <scheme val="minor"/>
    </font>
    <font>
      <b/>
      <sz val="11"/>
      <color theme="1"/>
      <name val="Times New Roman"/>
      <family val="1"/>
    </font>
    <font>
      <b/>
      <sz val="11"/>
      <name val="Calibri"/>
      <family val="2"/>
    </font>
    <font>
      <b/>
      <sz val="10"/>
      <color rgb="FF000000"/>
      <name val="Times New Roman"/>
      <family val="1"/>
    </font>
    <font>
      <b/>
      <sz val="8"/>
      <color theme="1"/>
      <name val="Times New Roman"/>
      <family val="1"/>
    </font>
    <font>
      <sz val="11"/>
      <color theme="1"/>
      <name val="Times New Roman"/>
      <family val="1"/>
    </font>
    <font>
      <sz val="11"/>
      <color theme="1"/>
      <name val="Calibri"/>
      <family val="2"/>
    </font>
    <font>
      <i/>
      <sz val="10"/>
      <color rgb="FF000000"/>
      <name val="Calibri"/>
      <family val="2"/>
    </font>
    <font>
      <sz val="10"/>
      <color rgb="FF000000"/>
      <name val="Times New Roman"/>
      <family val="1"/>
    </font>
    <font>
      <b/>
      <sz val="10"/>
      <color rgb="FF000000"/>
      <name val="Times New Roman"/>
    </font>
    <font>
      <sz val="10"/>
      <color rgb="FF000000"/>
      <name val="Times New Roman"/>
    </font>
    <font>
      <sz val="11"/>
      <color theme="1"/>
      <name val="Times New Roman"/>
      <family val="1"/>
      <charset val="204"/>
    </font>
    <font>
      <sz val="11"/>
      <color rgb="FF000000"/>
      <name val="Times New Roman"/>
      <charset val="204"/>
    </font>
    <font>
      <b/>
      <sz val="11"/>
      <color rgb="FF000000"/>
      <name val="Times New Roman"/>
    </font>
    <font>
      <sz val="11"/>
      <color rgb="FF000000"/>
      <name val="Times New Roman"/>
    </font>
    <font>
      <sz val="11"/>
      <color rgb="FF000000"/>
      <name val="Times New Roman"/>
      <family val="1"/>
      <charset val="204"/>
    </font>
    <font>
      <b/>
      <sz val="11"/>
      <color rgb="FF000000"/>
      <name val="Times New Roman"/>
      <family val="1"/>
    </font>
    <font>
      <sz val="10"/>
      <color theme="1"/>
      <name val="Times New Roman"/>
      <charset val="204"/>
    </font>
    <font>
      <sz val="11"/>
      <color rgb="FF000000"/>
      <name val="Times New Roman"/>
      <family val="1"/>
    </font>
    <font>
      <sz val="11"/>
      <color rgb="FF000000"/>
      <name val="Aptos Narrow"/>
      <family val="2"/>
    </font>
    <font>
      <b/>
      <sz val="11"/>
      <color rgb="FF000000"/>
      <name val="Aptos Narrow"/>
    </font>
    <font>
      <sz val="11"/>
      <color rgb="FF000000"/>
      <name val="Aptos Narrow"/>
    </font>
    <font>
      <sz val="11"/>
      <color rgb="FF000000"/>
      <name val="Calibri"/>
    </font>
    <font>
      <b/>
      <sz val="11"/>
      <color rgb="FF000000"/>
      <name val="Calibri"/>
    </font>
    <font>
      <sz val="11"/>
      <color theme="1"/>
      <name val="Aptos Narrow"/>
      <charset val="1"/>
    </font>
    <font>
      <sz val="11"/>
      <color rgb="FF000000"/>
      <name val="Calibri"/>
      <charset val="1"/>
    </font>
    <font>
      <b/>
      <sz val="11"/>
      <color rgb="FF000000"/>
      <name val="Times New Roman"/>
      <family val="1"/>
      <charset val="204"/>
    </font>
    <font>
      <sz val="11"/>
      <color rgb="FF000000"/>
      <name val="Calibri"/>
      <family val="2"/>
    </font>
    <font>
      <b/>
      <sz val="11"/>
      <color theme="1"/>
      <name val="Aptos Narrow"/>
      <scheme val="minor"/>
    </font>
    <font>
      <sz val="11"/>
      <color theme="1"/>
      <name val="Aptos Narrow"/>
      <scheme val="minor"/>
    </font>
    <font>
      <sz val="11"/>
      <color rgb="FF000000"/>
      <name val="Aptos Narrow"/>
      <scheme val="minor"/>
    </font>
    <font>
      <b/>
      <sz val="11"/>
      <color rgb="FF000000"/>
      <name val="Aptos Narrow"/>
      <scheme val="minor"/>
    </font>
    <font>
      <b/>
      <sz val="11"/>
      <color rgb="FF000000"/>
      <name val="Calibri"/>
      <family val="2"/>
    </font>
    <font>
      <sz val="11"/>
      <color theme="1"/>
      <name val="Calibri"/>
      <charset val="1"/>
    </font>
    <font>
      <sz val="11"/>
      <color rgb="FFFF0000"/>
      <name val="Times New Roman"/>
      <family val="1"/>
    </font>
    <font>
      <b/>
      <sz val="10"/>
      <color theme="1"/>
      <name val="Times New Roman"/>
      <family val="1"/>
    </font>
    <font>
      <sz val="10"/>
      <color theme="1"/>
      <name val="Times New Roman"/>
      <family val="1"/>
    </font>
  </fonts>
  <fills count="7">
    <fill>
      <patternFill patternType="none"/>
    </fill>
    <fill>
      <patternFill patternType="gray125"/>
    </fill>
    <fill>
      <patternFill patternType="solid">
        <fgColor rgb="FFC6EFCE"/>
      </patternFill>
    </fill>
    <fill>
      <patternFill patternType="solid">
        <fgColor theme="3"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
    <xf numFmtId="0" fontId="0" fillId="0" borderId="0"/>
    <xf numFmtId="0" fontId="2" fillId="2" borderId="0" applyNumberFormat="0" applyBorder="0" applyAlignment="0" applyProtection="0"/>
  </cellStyleXfs>
  <cellXfs count="76">
    <xf numFmtId="0" fontId="0" fillId="0" borderId="0" xfId="0"/>
    <xf numFmtId="0" fontId="3" fillId="3" borderId="1" xfId="0" applyFont="1" applyFill="1" applyBorder="1" applyAlignment="1">
      <alignment horizontal="center" vertical="center" wrapText="1"/>
    </xf>
    <xf numFmtId="0" fontId="4" fillId="3" borderId="1" xfId="0" quotePrefix="1"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2" xfId="0" applyFont="1" applyBorder="1" applyAlignment="1">
      <alignment horizontal="left" vertical="center" wrapText="1"/>
    </xf>
    <xf numFmtId="0" fontId="8" fillId="0" borderId="1" xfId="0" applyFont="1" applyBorder="1" applyAlignment="1">
      <alignment horizontal="center" vertical="center"/>
    </xf>
    <xf numFmtId="0" fontId="10" fillId="0" borderId="1" xfId="0" applyFont="1" applyBorder="1" applyAlignment="1">
      <alignment horizontal="center" vertical="center" wrapText="1"/>
    </xf>
    <xf numFmtId="0" fontId="0" fillId="4" borderId="1" xfId="0" applyFill="1" applyBorder="1" applyAlignment="1">
      <alignment horizontal="center" vertical="center" wrapText="1"/>
    </xf>
    <xf numFmtId="2" fontId="7" fillId="0" borderId="1" xfId="0" applyNumberFormat="1" applyFont="1" applyBorder="1" applyAlignment="1">
      <alignment horizontal="center" vertical="center"/>
    </xf>
    <xf numFmtId="0" fontId="13" fillId="0" borderId="1" xfId="0" applyFont="1" applyBorder="1" applyAlignment="1">
      <alignment horizontal="center" vertical="center"/>
    </xf>
    <xf numFmtId="0" fontId="7" fillId="0" borderId="3" xfId="0" applyFont="1" applyBorder="1" applyAlignment="1">
      <alignment horizontal="center" vertical="center" wrapText="1"/>
    </xf>
    <xf numFmtId="0" fontId="8" fillId="0" borderId="4" xfId="0" applyFont="1" applyBorder="1" applyAlignment="1">
      <alignment horizontal="center" vertical="center"/>
    </xf>
    <xf numFmtId="0" fontId="12" fillId="0" borderId="1" xfId="0" applyFont="1" applyBorder="1" applyAlignment="1">
      <alignment horizontal="center" vertical="center" wrapText="1"/>
    </xf>
    <xf numFmtId="0" fontId="0" fillId="0" borderId="1" xfId="0" applyBorder="1" applyAlignment="1">
      <alignment horizontal="center" vertical="center" wrapText="1"/>
    </xf>
    <xf numFmtId="0" fontId="14"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1" fontId="7" fillId="0" borderId="1" xfId="0" applyNumberFormat="1" applyFont="1" applyBorder="1" applyAlignment="1">
      <alignment horizontal="center" vertical="center"/>
    </xf>
    <xf numFmtId="0" fontId="19" fillId="0" borderId="1" xfId="0" applyFont="1" applyBorder="1" applyAlignment="1">
      <alignment horizontal="center" vertical="center"/>
    </xf>
    <xf numFmtId="0" fontId="20"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7" fillId="5" borderId="1" xfId="0" applyFont="1" applyFill="1" applyBorder="1" applyAlignment="1">
      <alignment horizontal="center" vertical="center"/>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8" fillId="5" borderId="1" xfId="0" applyFont="1" applyFill="1" applyBorder="1" applyAlignment="1">
      <alignment horizontal="center" vertical="center"/>
    </xf>
    <xf numFmtId="0" fontId="16" fillId="5" borderId="1" xfId="0" applyFont="1" applyFill="1" applyBorder="1" applyAlignment="1">
      <alignment horizontal="center" vertical="center" wrapText="1"/>
    </xf>
    <xf numFmtId="0" fontId="0" fillId="5" borderId="1" xfId="0" applyFill="1" applyBorder="1" applyAlignment="1">
      <alignment horizontal="center" vertical="center"/>
    </xf>
    <xf numFmtId="0" fontId="13" fillId="5" borderId="1" xfId="0" applyFont="1" applyFill="1" applyBorder="1" applyAlignment="1">
      <alignment horizontal="center" vertical="center"/>
    </xf>
    <xf numFmtId="0" fontId="19" fillId="5" borderId="1" xfId="0" applyFont="1" applyFill="1" applyBorder="1" applyAlignment="1">
      <alignment horizontal="center" vertical="center"/>
    </xf>
    <xf numFmtId="2" fontId="7" fillId="0" borderId="1" xfId="0" applyNumberFormat="1" applyFont="1" applyBorder="1" applyAlignment="1">
      <alignment horizontal="center" vertical="center" wrapText="1"/>
    </xf>
    <xf numFmtId="0" fontId="0" fillId="0" borderId="1" xfId="0" applyBorder="1" applyAlignment="1">
      <alignment horizontal="center" vertical="center"/>
    </xf>
    <xf numFmtId="0" fontId="21"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1" fillId="0" borderId="1" xfId="1" applyFont="1" applyFill="1" applyBorder="1" applyAlignment="1">
      <alignment horizontal="center" vertical="center" wrapText="1"/>
    </xf>
    <xf numFmtId="0" fontId="29" fillId="5" borderId="1" xfId="0" applyFont="1" applyFill="1" applyBorder="1" applyAlignment="1">
      <alignment horizontal="center" vertical="center" wrapText="1"/>
    </xf>
    <xf numFmtId="0" fontId="32"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0" fillId="5" borderId="1" xfId="0" applyFont="1" applyFill="1" applyBorder="1" applyAlignment="1">
      <alignment horizontal="center" vertical="center" wrapText="1"/>
    </xf>
    <xf numFmtId="0" fontId="3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34" fillId="5"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7" fillId="4" borderId="1" xfId="0" applyFont="1" applyFill="1" applyBorder="1" applyAlignment="1">
      <alignment horizontal="center" vertical="center" wrapText="1"/>
    </xf>
    <xf numFmtId="0" fontId="29"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24" fillId="4" borderId="1" xfId="0" applyFont="1" applyFill="1" applyBorder="1" applyAlignment="1">
      <alignment horizontal="center" vertical="top" wrapText="1"/>
    </xf>
    <xf numFmtId="0" fontId="13" fillId="4" borderId="1"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13" fillId="4" borderId="1" xfId="0" applyFont="1" applyFill="1" applyBorder="1" applyAlignment="1">
      <alignment horizontal="center" vertical="center"/>
    </xf>
    <xf numFmtId="0" fontId="7" fillId="6" borderId="1" xfId="0" applyFont="1" applyFill="1" applyBorder="1" applyAlignment="1">
      <alignment horizontal="center" vertical="center"/>
    </xf>
    <xf numFmtId="0" fontId="20" fillId="4" borderId="1" xfId="0" applyFont="1" applyFill="1" applyBorder="1" applyAlignment="1">
      <alignment horizontal="center" vertical="top" wrapText="1"/>
    </xf>
    <xf numFmtId="0" fontId="16" fillId="4" borderId="1" xfId="0" applyFont="1" applyFill="1" applyBorder="1" applyAlignment="1">
      <alignment horizontal="center" vertical="top" wrapText="1"/>
    </xf>
    <xf numFmtId="0" fontId="0" fillId="5" borderId="5" xfId="0" applyFill="1" applyBorder="1" applyAlignment="1">
      <alignment horizontal="center" vertical="center" wrapText="1"/>
    </xf>
    <xf numFmtId="0" fontId="20" fillId="5" borderId="1" xfId="0" applyFont="1" applyFill="1" applyBorder="1" applyAlignment="1">
      <alignment horizontal="center" vertical="top" wrapText="1"/>
    </xf>
    <xf numFmtId="0" fontId="35" fillId="0" borderId="1" xfId="0" applyFont="1" applyBorder="1" applyAlignment="1">
      <alignment horizontal="center" vertical="center" wrapText="1"/>
    </xf>
    <xf numFmtId="0" fontId="7" fillId="0" borderId="2" xfId="0" applyFont="1" applyBorder="1" applyAlignment="1">
      <alignment horizontal="center" vertical="center" wrapText="1"/>
    </xf>
    <xf numFmtId="0" fontId="36" fillId="0" borderId="1" xfId="0" applyFont="1" applyBorder="1" applyAlignment="1">
      <alignment horizontal="center" vertical="center"/>
    </xf>
    <xf numFmtId="0" fontId="13"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 xfId="0" applyFont="1" applyBorder="1" applyAlignment="1">
      <alignment horizontal="center" vertical="top" wrapText="1"/>
    </xf>
    <xf numFmtId="1" fontId="1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7" fillId="0" borderId="1" xfId="0" applyFont="1" applyBorder="1" applyAlignment="1">
      <alignment horizontal="center" vertical="center"/>
    </xf>
    <xf numFmtId="0" fontId="38" fillId="5" borderId="1" xfId="0" applyFont="1" applyFill="1" applyBorder="1" applyAlignment="1">
      <alignment horizontal="center" vertical="center"/>
    </xf>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210C4-C35E-417E-98A5-841521B47F94}">
  <dimension ref="A1:DD105"/>
  <sheetViews>
    <sheetView tabSelected="1" topLeftCell="L1" workbookViewId="0">
      <selection activeCell="U2" sqref="U2"/>
    </sheetView>
  </sheetViews>
  <sheetFormatPr defaultColWidth="0" defaultRowHeight="14.5" x14ac:dyDescent="0.35"/>
  <cols>
    <col min="1" max="1" width="13.54296875" style="5" customWidth="1"/>
    <col min="2" max="2" width="11.453125" style="5" customWidth="1"/>
    <col min="3" max="3" width="25.453125" style="6" customWidth="1"/>
    <col min="4" max="4" width="11.453125" style="5" customWidth="1"/>
    <col min="5" max="5" width="14.81640625" style="5" customWidth="1"/>
    <col min="6" max="6" width="11.453125" style="5" customWidth="1"/>
    <col min="7" max="7" width="17.81640625" style="5" customWidth="1"/>
    <col min="8" max="8" width="58.81640625" style="71" customWidth="1"/>
    <col min="9" max="9" width="14" style="35" customWidth="1"/>
    <col min="10" max="10" width="17.26953125" style="5" customWidth="1"/>
    <col min="11" max="13" width="22" style="5" customWidth="1"/>
    <col min="14" max="14" width="12.1796875" style="5" bestFit="1" customWidth="1"/>
    <col min="15" max="15" width="11.7265625" style="5" customWidth="1"/>
    <col min="16" max="17" width="10.7265625" style="5" bestFit="1" customWidth="1"/>
    <col min="18" max="18" width="9.1796875" style="5" bestFit="1" customWidth="1"/>
    <col min="19" max="19" width="8" style="5" bestFit="1" customWidth="1"/>
    <col min="20" max="20" width="7.453125" style="5" bestFit="1" customWidth="1"/>
    <col min="21" max="21" width="6.81640625" style="5" bestFit="1" customWidth="1"/>
    <col min="22" max="23" width="7.453125" style="5" bestFit="1" customWidth="1"/>
    <col min="24" max="24" width="25.453125" style="5" customWidth="1"/>
    <col min="25" max="25" width="8.26953125" style="5" customWidth="1"/>
    <col min="26" max="26" width="9.1796875" style="5" bestFit="1" customWidth="1"/>
    <col min="27" max="27" width="7.1796875" style="5" bestFit="1" customWidth="1"/>
    <col min="28" max="28" width="19.54296875" style="5" customWidth="1"/>
    <col min="29" max="29" width="8.1796875" style="6" customWidth="1"/>
    <col min="30" max="30" width="8" style="5" bestFit="1" customWidth="1"/>
    <col min="31" max="31" width="7" style="5" customWidth="1"/>
    <col min="32" max="32" width="10.1796875" style="5" bestFit="1" customWidth="1"/>
    <col min="33" max="33" width="13.26953125" style="5" customWidth="1"/>
    <col min="34" max="34" width="8" style="5" bestFit="1" customWidth="1"/>
    <col min="35" max="35" width="7.7265625" style="5" bestFit="1" customWidth="1"/>
    <col min="36" max="36" width="8" style="5" bestFit="1" customWidth="1"/>
    <col min="37" max="37" width="14.26953125" style="5" customWidth="1"/>
    <col min="38" max="38" width="9.1796875" style="5" bestFit="1" customWidth="1"/>
    <col min="39" max="39" width="8" style="5" bestFit="1" customWidth="1"/>
    <col min="40" max="108" width="0" style="5" hidden="1" customWidth="1"/>
    <col min="109" max="16384" width="8" style="5" hidden="1"/>
  </cols>
  <sheetData>
    <row r="1" spans="1:39" s="1" customFormat="1" ht="84" x14ac:dyDescent="0.35">
      <c r="A1" s="1" t="s">
        <v>0</v>
      </c>
      <c r="B1" s="1" t="s">
        <v>1</v>
      </c>
      <c r="C1" s="1" t="s">
        <v>2</v>
      </c>
      <c r="D1" s="1" t="s">
        <v>3</v>
      </c>
      <c r="E1" s="1" t="s">
        <v>4</v>
      </c>
      <c r="F1" s="1" t="s">
        <v>5</v>
      </c>
      <c r="G1" s="2" t="s">
        <v>6</v>
      </c>
      <c r="H1" s="2" t="s">
        <v>7</v>
      </c>
      <c r="I1" s="3" t="s">
        <v>8</v>
      </c>
      <c r="J1" s="1" t="s">
        <v>9</v>
      </c>
      <c r="K1" s="1" t="s">
        <v>10</v>
      </c>
      <c r="L1" s="1" t="s">
        <v>11</v>
      </c>
      <c r="M1" s="1" t="s">
        <v>12</v>
      </c>
      <c r="N1" s="4" t="s">
        <v>13</v>
      </c>
      <c r="O1" s="4" t="s">
        <v>14</v>
      </c>
      <c r="P1" s="4" t="s">
        <v>15</v>
      </c>
      <c r="Q1" s="4" t="s">
        <v>16</v>
      </c>
      <c r="R1" s="4" t="s">
        <v>17</v>
      </c>
      <c r="S1" s="4" t="s">
        <v>18</v>
      </c>
      <c r="T1" s="4" t="s">
        <v>19</v>
      </c>
      <c r="U1" s="4" t="s">
        <v>20</v>
      </c>
      <c r="V1" s="4" t="s">
        <v>21</v>
      </c>
      <c r="W1" s="4" t="s">
        <v>22</v>
      </c>
      <c r="X1" s="4" t="s">
        <v>23</v>
      </c>
      <c r="Y1" s="4" t="s">
        <v>24</v>
      </c>
      <c r="Z1" s="4" t="s">
        <v>25</v>
      </c>
      <c r="AA1" s="4" t="s">
        <v>26</v>
      </c>
      <c r="AB1" s="4" t="s">
        <v>27</v>
      </c>
      <c r="AC1" s="4" t="s">
        <v>28</v>
      </c>
      <c r="AD1" s="4" t="s">
        <v>29</v>
      </c>
      <c r="AE1" s="4" t="s">
        <v>30</v>
      </c>
      <c r="AF1" s="4" t="s">
        <v>31</v>
      </c>
      <c r="AG1" s="4" t="s">
        <v>32</v>
      </c>
      <c r="AH1" s="4" t="s">
        <v>33</v>
      </c>
      <c r="AI1" s="4" t="s">
        <v>34</v>
      </c>
      <c r="AJ1" s="4" t="s">
        <v>35</v>
      </c>
      <c r="AK1" s="4" t="s">
        <v>36</v>
      </c>
      <c r="AL1" s="4" t="s">
        <v>37</v>
      </c>
      <c r="AM1" s="4" t="s">
        <v>38</v>
      </c>
    </row>
    <row r="2" spans="1:39" ht="156" x14ac:dyDescent="0.35">
      <c r="A2" s="5">
        <v>1</v>
      </c>
      <c r="B2" s="6">
        <v>1.1000000000000001</v>
      </c>
      <c r="C2" s="7" t="s">
        <v>39</v>
      </c>
      <c r="D2" s="6" t="s">
        <v>40</v>
      </c>
      <c r="E2" s="8" t="s">
        <v>41</v>
      </c>
      <c r="F2" s="9" t="s">
        <v>42</v>
      </c>
      <c r="G2" s="7" t="s">
        <v>43</v>
      </c>
      <c r="H2" s="10" t="s">
        <v>44</v>
      </c>
      <c r="I2" s="11" t="s">
        <v>45</v>
      </c>
      <c r="J2" s="5" t="s">
        <v>46</v>
      </c>
      <c r="K2" s="5">
        <v>6</v>
      </c>
      <c r="L2" s="12">
        <f>0.4*8.2*5*4</f>
        <v>65.599999999999994</v>
      </c>
      <c r="M2" s="5">
        <f t="shared" ref="M2:M12" si="0">L2*K2</f>
        <v>393.59999999999997</v>
      </c>
      <c r="Q2" s="5">
        <v>1</v>
      </c>
      <c r="U2" s="5">
        <v>1</v>
      </c>
      <c r="Y2" s="5">
        <v>1</v>
      </c>
      <c r="AC2" s="5"/>
      <c r="AD2" s="5">
        <v>1</v>
      </c>
      <c r="AH2" s="5">
        <v>1</v>
      </c>
      <c r="AM2" s="5">
        <v>1</v>
      </c>
    </row>
    <row r="3" spans="1:39" ht="78" x14ac:dyDescent="0.35">
      <c r="A3" s="5">
        <v>1</v>
      </c>
      <c r="B3" s="6">
        <v>1.1000000000000001</v>
      </c>
      <c r="C3" s="7" t="s">
        <v>47</v>
      </c>
      <c r="D3" s="6" t="s">
        <v>40</v>
      </c>
      <c r="E3" s="8" t="s">
        <v>41</v>
      </c>
      <c r="F3" s="9" t="s">
        <v>42</v>
      </c>
      <c r="G3" s="7" t="s">
        <v>48</v>
      </c>
      <c r="H3" s="10" t="s">
        <v>49</v>
      </c>
      <c r="I3" s="11" t="s">
        <v>45</v>
      </c>
      <c r="J3" s="5" t="s">
        <v>46</v>
      </c>
      <c r="K3" s="5">
        <v>6</v>
      </c>
      <c r="L3" s="12">
        <f>0.33*2.3*5*4</f>
        <v>15.18</v>
      </c>
      <c r="M3" s="5">
        <f t="shared" si="0"/>
        <v>91.08</v>
      </c>
      <c r="Q3" s="5">
        <v>1</v>
      </c>
      <c r="U3" s="5">
        <v>1</v>
      </c>
      <c r="Y3" s="5">
        <v>1</v>
      </c>
      <c r="AC3" s="5"/>
      <c r="AD3" s="5">
        <v>1</v>
      </c>
      <c r="AH3" s="5">
        <v>1</v>
      </c>
      <c r="AM3" s="5">
        <v>1</v>
      </c>
    </row>
    <row r="4" spans="1:39" ht="78" x14ac:dyDescent="0.35">
      <c r="A4" s="5">
        <v>1</v>
      </c>
      <c r="B4" s="6">
        <v>1.1000000000000001</v>
      </c>
      <c r="C4" s="7" t="s">
        <v>47</v>
      </c>
      <c r="D4" s="6" t="s">
        <v>40</v>
      </c>
      <c r="E4" s="8" t="s">
        <v>41</v>
      </c>
      <c r="F4" s="9" t="s">
        <v>42</v>
      </c>
      <c r="G4" s="7" t="s">
        <v>50</v>
      </c>
      <c r="H4" s="10" t="s">
        <v>51</v>
      </c>
      <c r="I4" s="11" t="s">
        <v>45</v>
      </c>
      <c r="J4" s="5" t="s">
        <v>46</v>
      </c>
      <c r="K4" s="5">
        <v>6</v>
      </c>
      <c r="L4" s="12">
        <f>0.16*7.3*5*4</f>
        <v>23.36</v>
      </c>
      <c r="M4" s="5">
        <f t="shared" si="0"/>
        <v>140.16</v>
      </c>
      <c r="Q4" s="5">
        <v>1</v>
      </c>
      <c r="U4" s="5">
        <v>1</v>
      </c>
      <c r="Y4" s="5">
        <v>1</v>
      </c>
      <c r="AC4" s="5"/>
      <c r="AD4" s="5">
        <v>1</v>
      </c>
      <c r="AH4" s="5">
        <v>1</v>
      </c>
      <c r="AM4" s="5">
        <v>1</v>
      </c>
    </row>
    <row r="5" spans="1:39" ht="91" x14ac:dyDescent="0.35">
      <c r="A5" s="5">
        <v>1</v>
      </c>
      <c r="B5" s="6">
        <v>1.1000000000000001</v>
      </c>
      <c r="C5" s="7" t="s">
        <v>47</v>
      </c>
      <c r="D5" s="6" t="s">
        <v>40</v>
      </c>
      <c r="E5" s="8" t="s">
        <v>41</v>
      </c>
      <c r="F5" s="9" t="s">
        <v>42</v>
      </c>
      <c r="G5" s="7" t="s">
        <v>52</v>
      </c>
      <c r="H5" s="10" t="s">
        <v>53</v>
      </c>
      <c r="I5" s="11" t="s">
        <v>45</v>
      </c>
      <c r="J5" s="5" t="s">
        <v>46</v>
      </c>
      <c r="K5" s="5">
        <v>6</v>
      </c>
      <c r="L5" s="12">
        <f>0.5*4</f>
        <v>2</v>
      </c>
      <c r="M5" s="5">
        <f t="shared" si="0"/>
        <v>12</v>
      </c>
      <c r="Q5" s="5">
        <v>1</v>
      </c>
      <c r="U5" s="5">
        <v>1</v>
      </c>
      <c r="Y5" s="5">
        <v>1</v>
      </c>
      <c r="AC5" s="5"/>
      <c r="AD5" s="5">
        <v>1</v>
      </c>
      <c r="AH5" s="5">
        <v>1</v>
      </c>
      <c r="AM5" s="5">
        <v>1</v>
      </c>
    </row>
    <row r="6" spans="1:39" ht="52" x14ac:dyDescent="0.35">
      <c r="A6" s="5">
        <v>1</v>
      </c>
      <c r="B6" s="6">
        <v>1.1000000000000001</v>
      </c>
      <c r="C6" s="7" t="s">
        <v>47</v>
      </c>
      <c r="D6" s="6" t="s">
        <v>40</v>
      </c>
      <c r="E6" s="8" t="s">
        <v>41</v>
      </c>
      <c r="F6" s="9" t="s">
        <v>42</v>
      </c>
      <c r="G6" s="7" t="s">
        <v>54</v>
      </c>
      <c r="H6" s="10" t="s">
        <v>55</v>
      </c>
      <c r="I6" s="11" t="s">
        <v>45</v>
      </c>
      <c r="J6" s="5" t="s">
        <v>46</v>
      </c>
      <c r="K6" s="5">
        <v>6</v>
      </c>
      <c r="L6" s="13">
        <v>1.2</v>
      </c>
      <c r="M6" s="5">
        <f t="shared" si="0"/>
        <v>7.1999999999999993</v>
      </c>
      <c r="Q6" s="5">
        <v>1</v>
      </c>
      <c r="U6" s="5">
        <v>1</v>
      </c>
      <c r="Y6" s="5">
        <v>1</v>
      </c>
      <c r="AC6" s="5"/>
      <c r="AD6" s="5">
        <v>1</v>
      </c>
      <c r="AH6" s="5">
        <v>1</v>
      </c>
      <c r="AM6" s="5">
        <v>1</v>
      </c>
    </row>
    <row r="7" spans="1:39" ht="52" x14ac:dyDescent="0.35">
      <c r="A7" s="5">
        <v>1</v>
      </c>
      <c r="B7" s="6">
        <v>1.1000000000000001</v>
      </c>
      <c r="C7" s="7" t="s">
        <v>47</v>
      </c>
      <c r="D7" s="14" t="s">
        <v>40</v>
      </c>
      <c r="E7" s="8" t="s">
        <v>41</v>
      </c>
      <c r="F7" s="15" t="s">
        <v>42</v>
      </c>
      <c r="G7" s="7" t="s">
        <v>56</v>
      </c>
      <c r="H7" s="10" t="s">
        <v>57</v>
      </c>
      <c r="I7" s="11" t="s">
        <v>45</v>
      </c>
      <c r="J7" s="5" t="s">
        <v>46</v>
      </c>
      <c r="K7" s="5">
        <v>6</v>
      </c>
      <c r="L7" s="12">
        <f>1.2*3*4</f>
        <v>14.399999999999999</v>
      </c>
      <c r="M7" s="5">
        <f t="shared" si="0"/>
        <v>86.399999999999991</v>
      </c>
      <c r="Q7" s="5">
        <v>1</v>
      </c>
      <c r="U7" s="5">
        <v>1</v>
      </c>
      <c r="Y7" s="5">
        <v>1</v>
      </c>
      <c r="AC7" s="5"/>
      <c r="AD7" s="5">
        <v>1</v>
      </c>
      <c r="AH7" s="5">
        <v>1</v>
      </c>
      <c r="AM7" s="5">
        <v>1</v>
      </c>
    </row>
    <row r="8" spans="1:39" ht="43.5" x14ac:dyDescent="0.35">
      <c r="A8" s="5">
        <v>1</v>
      </c>
      <c r="B8" s="6">
        <v>1.1000000000000001</v>
      </c>
      <c r="C8" s="7" t="s">
        <v>47</v>
      </c>
      <c r="D8" s="14" t="s">
        <v>40</v>
      </c>
      <c r="E8" s="8" t="s">
        <v>41</v>
      </c>
      <c r="F8" s="15" t="s">
        <v>42</v>
      </c>
      <c r="G8" s="7" t="s">
        <v>58</v>
      </c>
      <c r="H8" s="10" t="s">
        <v>59</v>
      </c>
      <c r="I8" s="11" t="s">
        <v>45</v>
      </c>
      <c r="J8" s="5" t="s">
        <v>46</v>
      </c>
      <c r="K8" s="5">
        <v>6</v>
      </c>
      <c r="L8" s="12">
        <f>1.15*2*4</f>
        <v>9.1999999999999993</v>
      </c>
      <c r="M8" s="5">
        <f t="shared" si="0"/>
        <v>55.199999999999996</v>
      </c>
      <c r="Q8" s="5">
        <v>1</v>
      </c>
      <c r="U8" s="5">
        <v>1</v>
      </c>
      <c r="Y8" s="5">
        <v>1</v>
      </c>
      <c r="AC8" s="5"/>
      <c r="AD8" s="5">
        <v>1</v>
      </c>
      <c r="AH8" s="5">
        <v>1</v>
      </c>
      <c r="AM8" s="5">
        <v>1</v>
      </c>
    </row>
    <row r="9" spans="1:39" ht="78" x14ac:dyDescent="0.35">
      <c r="A9" s="5">
        <v>1</v>
      </c>
      <c r="B9" s="6">
        <v>1.1000000000000001</v>
      </c>
      <c r="C9" s="7" t="s">
        <v>47</v>
      </c>
      <c r="D9" s="14" t="s">
        <v>40</v>
      </c>
      <c r="E9" s="8" t="s">
        <v>41</v>
      </c>
      <c r="F9" s="15" t="s">
        <v>42</v>
      </c>
      <c r="G9" s="7" t="s">
        <v>60</v>
      </c>
      <c r="H9" s="10" t="s">
        <v>61</v>
      </c>
      <c r="I9" s="11" t="s">
        <v>45</v>
      </c>
      <c r="J9" s="5" t="s">
        <v>46</v>
      </c>
      <c r="K9" s="5">
        <v>6</v>
      </c>
      <c r="L9" s="12">
        <f>2*2*4</f>
        <v>16</v>
      </c>
      <c r="M9" s="5">
        <f t="shared" si="0"/>
        <v>96</v>
      </c>
      <c r="Q9" s="5">
        <v>1</v>
      </c>
      <c r="U9" s="5">
        <v>1</v>
      </c>
      <c r="Y9" s="5">
        <v>1</v>
      </c>
      <c r="AC9" s="5"/>
      <c r="AD9" s="5">
        <v>1</v>
      </c>
      <c r="AH9" s="5">
        <v>1</v>
      </c>
      <c r="AM9" s="5">
        <v>1</v>
      </c>
    </row>
    <row r="10" spans="1:39" ht="78" x14ac:dyDescent="0.35">
      <c r="A10" s="5">
        <v>1</v>
      </c>
      <c r="B10" s="6">
        <v>1.2</v>
      </c>
      <c r="C10" s="7" t="s">
        <v>62</v>
      </c>
      <c r="D10" s="14" t="s">
        <v>40</v>
      </c>
      <c r="E10" s="8" t="s">
        <v>41</v>
      </c>
      <c r="F10" s="15" t="s">
        <v>42</v>
      </c>
      <c r="G10" s="7" t="s">
        <v>63</v>
      </c>
      <c r="H10" s="16" t="s">
        <v>64</v>
      </c>
      <c r="I10" s="17" t="s">
        <v>45</v>
      </c>
      <c r="J10" s="5" t="s">
        <v>46</v>
      </c>
      <c r="K10" s="5">
        <v>6</v>
      </c>
      <c r="L10" s="5">
        <v>147</v>
      </c>
      <c r="M10" s="5">
        <f t="shared" si="0"/>
        <v>882</v>
      </c>
      <c r="Q10" s="5">
        <v>1</v>
      </c>
      <c r="U10" s="5">
        <v>1</v>
      </c>
      <c r="Y10" s="5">
        <v>1</v>
      </c>
      <c r="AC10" s="5"/>
      <c r="AD10" s="5">
        <v>1</v>
      </c>
      <c r="AH10" s="5">
        <v>1</v>
      </c>
      <c r="AM10" s="5">
        <v>1</v>
      </c>
    </row>
    <row r="11" spans="1:39" ht="70" x14ac:dyDescent="0.35">
      <c r="A11" s="5">
        <v>1</v>
      </c>
      <c r="B11" s="6">
        <v>1.3</v>
      </c>
      <c r="C11" s="7" t="s">
        <v>65</v>
      </c>
      <c r="D11" s="6" t="s">
        <v>40</v>
      </c>
      <c r="E11" s="8" t="s">
        <v>41</v>
      </c>
      <c r="F11" s="9" t="s">
        <v>42</v>
      </c>
      <c r="G11" s="7" t="s">
        <v>66</v>
      </c>
      <c r="H11" s="18" t="s">
        <v>67</v>
      </c>
      <c r="I11" s="11" t="s">
        <v>45</v>
      </c>
      <c r="J11" s="5" t="s">
        <v>46</v>
      </c>
      <c r="K11" s="5">
        <v>6</v>
      </c>
      <c r="L11" s="13">
        <v>16</v>
      </c>
      <c r="M11" s="5">
        <f t="shared" si="0"/>
        <v>96</v>
      </c>
      <c r="Q11" s="5">
        <v>1</v>
      </c>
      <c r="U11" s="5">
        <v>1</v>
      </c>
      <c r="Y11" s="5">
        <v>1</v>
      </c>
      <c r="AC11" s="5"/>
      <c r="AD11" s="5">
        <v>1</v>
      </c>
      <c r="AH11" s="5">
        <v>1</v>
      </c>
      <c r="AM11" s="5">
        <v>1</v>
      </c>
    </row>
    <row r="12" spans="1:39" ht="43.5" x14ac:dyDescent="0.35">
      <c r="A12" s="5">
        <v>1</v>
      </c>
      <c r="B12" s="6">
        <v>1.3</v>
      </c>
      <c r="C12" s="7" t="s">
        <v>65</v>
      </c>
      <c r="D12" s="6" t="s">
        <v>40</v>
      </c>
      <c r="E12" s="8" t="s">
        <v>41</v>
      </c>
      <c r="F12" s="9" t="s">
        <v>42</v>
      </c>
      <c r="G12" s="7" t="s">
        <v>68</v>
      </c>
      <c r="H12" s="19" t="s">
        <v>69</v>
      </c>
      <c r="I12" s="11" t="s">
        <v>45</v>
      </c>
      <c r="J12" s="5" t="s">
        <v>46</v>
      </c>
      <c r="K12" s="5">
        <v>6</v>
      </c>
      <c r="L12" s="13">
        <v>51</v>
      </c>
      <c r="M12" s="5">
        <f t="shared" si="0"/>
        <v>306</v>
      </c>
      <c r="Q12" s="5">
        <v>1</v>
      </c>
      <c r="U12" s="5">
        <v>1</v>
      </c>
      <c r="Y12" s="5">
        <v>1</v>
      </c>
      <c r="AC12" s="5"/>
      <c r="AD12" s="5">
        <v>1</v>
      </c>
      <c r="AH12" s="5">
        <v>1</v>
      </c>
      <c r="AM12" s="5">
        <v>1</v>
      </c>
    </row>
    <row r="13" spans="1:39" ht="43.5" x14ac:dyDescent="0.35">
      <c r="A13" s="5">
        <v>1</v>
      </c>
      <c r="B13" s="6">
        <v>1.4</v>
      </c>
      <c r="C13" s="7" t="s">
        <v>70</v>
      </c>
      <c r="D13" s="6" t="s">
        <v>40</v>
      </c>
      <c r="E13" s="8" t="s">
        <v>41</v>
      </c>
      <c r="F13" s="9" t="s">
        <v>42</v>
      </c>
      <c r="G13" s="7" t="s">
        <v>71</v>
      </c>
      <c r="H13" s="20" t="s">
        <v>72</v>
      </c>
      <c r="I13" s="11" t="s">
        <v>45</v>
      </c>
      <c r="J13" s="5" t="s">
        <v>46</v>
      </c>
      <c r="K13" s="13">
        <v>6</v>
      </c>
      <c r="L13" s="21">
        <v>1</v>
      </c>
      <c r="M13" s="73">
        <f>L13*K13</f>
        <v>6</v>
      </c>
      <c r="Q13" s="5">
        <v>1</v>
      </c>
      <c r="U13" s="5">
        <v>1</v>
      </c>
      <c r="Y13" s="5">
        <v>1</v>
      </c>
      <c r="AC13" s="5"/>
      <c r="AD13" s="5">
        <v>1</v>
      </c>
      <c r="AH13" s="5">
        <v>1</v>
      </c>
      <c r="AM13" s="5">
        <v>1</v>
      </c>
    </row>
    <row r="14" spans="1:39" ht="43.5" x14ac:dyDescent="0.35">
      <c r="A14" s="5">
        <v>1</v>
      </c>
      <c r="B14" s="6">
        <v>1.4</v>
      </c>
      <c r="C14" s="7" t="s">
        <v>70</v>
      </c>
      <c r="D14" s="6" t="s">
        <v>40</v>
      </c>
      <c r="E14" s="8" t="s">
        <v>41</v>
      </c>
      <c r="F14" s="9" t="s">
        <v>42</v>
      </c>
      <c r="G14" s="7" t="s">
        <v>73</v>
      </c>
      <c r="H14" s="20" t="s">
        <v>74</v>
      </c>
      <c r="I14" s="11" t="s">
        <v>45</v>
      </c>
      <c r="J14" s="5" t="s">
        <v>46</v>
      </c>
      <c r="K14" s="13">
        <v>6</v>
      </c>
      <c r="L14" s="21">
        <v>20</v>
      </c>
      <c r="M14" s="74">
        <f t="shared" ref="M14:M25" si="1">(K14*L14)</f>
        <v>120</v>
      </c>
      <c r="Q14" s="5">
        <v>1</v>
      </c>
      <c r="U14" s="5">
        <v>1</v>
      </c>
      <c r="Y14" s="5">
        <v>1</v>
      </c>
      <c r="AC14" s="5"/>
      <c r="AD14" s="5">
        <v>1</v>
      </c>
      <c r="AH14" s="5">
        <v>1</v>
      </c>
      <c r="AM14" s="5">
        <v>1</v>
      </c>
    </row>
    <row r="15" spans="1:39" ht="56" x14ac:dyDescent="0.35">
      <c r="A15" s="5">
        <v>1</v>
      </c>
      <c r="B15" s="6">
        <v>1.4</v>
      </c>
      <c r="C15" s="7" t="s">
        <v>70</v>
      </c>
      <c r="D15" s="6" t="s">
        <v>40</v>
      </c>
      <c r="E15" s="8" t="s">
        <v>41</v>
      </c>
      <c r="F15" s="9" t="s">
        <v>42</v>
      </c>
      <c r="G15" s="7" t="s">
        <v>75</v>
      </c>
      <c r="H15" s="23" t="s">
        <v>76</v>
      </c>
      <c r="I15" s="11" t="s">
        <v>45</v>
      </c>
      <c r="J15" s="5" t="s">
        <v>46</v>
      </c>
      <c r="K15" s="13">
        <v>6</v>
      </c>
      <c r="L15" s="21">
        <v>14</v>
      </c>
      <c r="M15" s="74">
        <f t="shared" si="1"/>
        <v>84</v>
      </c>
      <c r="Q15" s="5">
        <v>1</v>
      </c>
      <c r="U15" s="5">
        <v>1</v>
      </c>
      <c r="Y15" s="5">
        <v>1</v>
      </c>
      <c r="AC15" s="5"/>
      <c r="AD15" s="5">
        <v>1</v>
      </c>
      <c r="AH15" s="5">
        <v>1</v>
      </c>
      <c r="AM15" s="5">
        <v>1</v>
      </c>
    </row>
    <row r="16" spans="1:39" ht="43.5" x14ac:dyDescent="0.35">
      <c r="A16" s="5">
        <v>1</v>
      </c>
      <c r="B16" s="6">
        <v>1.4</v>
      </c>
      <c r="C16" s="7" t="s">
        <v>70</v>
      </c>
      <c r="D16" s="6" t="s">
        <v>40</v>
      </c>
      <c r="E16" s="8" t="s">
        <v>41</v>
      </c>
      <c r="F16" s="9" t="s">
        <v>42</v>
      </c>
      <c r="G16" s="7" t="s">
        <v>77</v>
      </c>
      <c r="H16" s="23" t="s">
        <v>78</v>
      </c>
      <c r="I16" s="11" t="s">
        <v>45</v>
      </c>
      <c r="J16" s="5" t="s">
        <v>46</v>
      </c>
      <c r="K16" s="13">
        <v>6</v>
      </c>
      <c r="L16" s="21">
        <v>2</v>
      </c>
      <c r="M16" s="74">
        <f t="shared" si="1"/>
        <v>12</v>
      </c>
      <c r="Q16" s="5">
        <v>1</v>
      </c>
      <c r="U16" s="5">
        <v>1</v>
      </c>
      <c r="Y16" s="5">
        <v>1</v>
      </c>
      <c r="AC16" s="5"/>
      <c r="AD16" s="5">
        <v>1</v>
      </c>
      <c r="AH16" s="5">
        <v>1</v>
      </c>
      <c r="AM16" s="5">
        <v>1</v>
      </c>
    </row>
    <row r="17" spans="1:39" ht="43.5" x14ac:dyDescent="0.35">
      <c r="A17" s="5">
        <v>1</v>
      </c>
      <c r="B17" s="6">
        <v>1.4</v>
      </c>
      <c r="C17" s="7" t="s">
        <v>70</v>
      </c>
      <c r="D17" s="6" t="s">
        <v>40</v>
      </c>
      <c r="E17" s="8" t="s">
        <v>41</v>
      </c>
      <c r="F17" s="9" t="s">
        <v>42</v>
      </c>
      <c r="G17" s="7" t="s">
        <v>79</v>
      </c>
      <c r="H17" s="23" t="s">
        <v>80</v>
      </c>
      <c r="I17" s="11" t="s">
        <v>45</v>
      </c>
      <c r="J17" s="5" t="s">
        <v>46</v>
      </c>
      <c r="K17" s="13">
        <v>6</v>
      </c>
      <c r="L17" s="21">
        <v>11</v>
      </c>
      <c r="M17" s="74">
        <f t="shared" si="1"/>
        <v>66</v>
      </c>
      <c r="Q17" s="5">
        <v>1</v>
      </c>
      <c r="U17" s="5">
        <v>1</v>
      </c>
      <c r="Y17" s="5">
        <v>1</v>
      </c>
      <c r="AC17" s="5"/>
      <c r="AD17" s="5">
        <v>1</v>
      </c>
      <c r="AH17" s="5">
        <v>1</v>
      </c>
      <c r="AM17" s="5">
        <v>1</v>
      </c>
    </row>
    <row r="18" spans="1:39" ht="84" x14ac:dyDescent="0.35">
      <c r="A18" s="5">
        <v>1</v>
      </c>
      <c r="B18" s="6">
        <v>1.4</v>
      </c>
      <c r="C18" s="7" t="s">
        <v>70</v>
      </c>
      <c r="D18" s="6" t="s">
        <v>40</v>
      </c>
      <c r="E18" s="8" t="s">
        <v>41</v>
      </c>
      <c r="F18" s="9" t="s">
        <v>42</v>
      </c>
      <c r="G18" s="7" t="s">
        <v>81</v>
      </c>
      <c r="H18" s="23" t="s">
        <v>82</v>
      </c>
      <c r="I18" s="11" t="s">
        <v>45</v>
      </c>
      <c r="J18" s="5" t="s">
        <v>46</v>
      </c>
      <c r="K18" s="13">
        <v>6</v>
      </c>
      <c r="L18" s="21">
        <v>28</v>
      </c>
      <c r="M18" s="74">
        <f t="shared" si="1"/>
        <v>168</v>
      </c>
      <c r="Q18" s="5">
        <v>1</v>
      </c>
      <c r="U18" s="5">
        <v>1</v>
      </c>
      <c r="Y18" s="5">
        <v>1</v>
      </c>
      <c r="AC18" s="5"/>
      <c r="AD18" s="5">
        <v>1</v>
      </c>
      <c r="AH18" s="5">
        <v>1</v>
      </c>
      <c r="AM18" s="5">
        <v>1</v>
      </c>
    </row>
    <row r="19" spans="1:39" ht="43.5" x14ac:dyDescent="0.35">
      <c r="A19" s="5">
        <v>1</v>
      </c>
      <c r="B19" s="6">
        <v>1.4</v>
      </c>
      <c r="C19" s="7" t="s">
        <v>70</v>
      </c>
      <c r="D19" s="6" t="s">
        <v>40</v>
      </c>
      <c r="E19" s="8" t="s">
        <v>41</v>
      </c>
      <c r="F19" s="9" t="s">
        <v>42</v>
      </c>
      <c r="G19" s="7" t="s">
        <v>83</v>
      </c>
      <c r="H19" s="20" t="s">
        <v>84</v>
      </c>
      <c r="I19" s="11" t="s">
        <v>45</v>
      </c>
      <c r="J19" s="5" t="s">
        <v>46</v>
      </c>
      <c r="K19" s="13">
        <v>6</v>
      </c>
      <c r="L19" s="21">
        <v>4</v>
      </c>
      <c r="M19" s="74">
        <f t="shared" si="1"/>
        <v>24</v>
      </c>
      <c r="Q19" s="5">
        <v>1</v>
      </c>
      <c r="U19" s="5">
        <v>1</v>
      </c>
      <c r="Y19" s="5">
        <v>1</v>
      </c>
      <c r="AC19" s="5"/>
      <c r="AD19" s="5">
        <v>1</v>
      </c>
      <c r="AH19" s="5">
        <v>1</v>
      </c>
      <c r="AM19" s="5">
        <v>1</v>
      </c>
    </row>
    <row r="20" spans="1:39" ht="43.5" x14ac:dyDescent="0.35">
      <c r="A20" s="5">
        <v>1</v>
      </c>
      <c r="B20" s="6">
        <v>1.4</v>
      </c>
      <c r="C20" s="7" t="s">
        <v>70</v>
      </c>
      <c r="D20" s="6" t="s">
        <v>40</v>
      </c>
      <c r="E20" s="8" t="s">
        <v>41</v>
      </c>
      <c r="F20" s="9" t="s">
        <v>42</v>
      </c>
      <c r="G20" s="7" t="s">
        <v>85</v>
      </c>
      <c r="H20" s="23" t="s">
        <v>86</v>
      </c>
      <c r="I20" s="11" t="s">
        <v>45</v>
      </c>
      <c r="J20" s="5" t="s">
        <v>46</v>
      </c>
      <c r="K20" s="13">
        <v>6</v>
      </c>
      <c r="L20" s="21">
        <v>1</v>
      </c>
      <c r="M20" s="74">
        <f t="shared" si="1"/>
        <v>6</v>
      </c>
      <c r="Q20" s="5">
        <v>1</v>
      </c>
      <c r="U20" s="5">
        <v>1</v>
      </c>
      <c r="Y20" s="5">
        <v>1</v>
      </c>
      <c r="AC20" s="5"/>
      <c r="AD20" s="5">
        <v>1</v>
      </c>
      <c r="AH20" s="5">
        <v>1</v>
      </c>
      <c r="AM20" s="5">
        <v>1</v>
      </c>
    </row>
    <row r="21" spans="1:39" ht="56" x14ac:dyDescent="0.35">
      <c r="A21" s="5">
        <v>1</v>
      </c>
      <c r="B21" s="6">
        <v>1.4</v>
      </c>
      <c r="C21" s="7" t="s">
        <v>70</v>
      </c>
      <c r="D21" s="6" t="s">
        <v>40</v>
      </c>
      <c r="E21" s="8" t="s">
        <v>41</v>
      </c>
      <c r="F21" s="9" t="s">
        <v>42</v>
      </c>
      <c r="G21" s="7" t="s">
        <v>87</v>
      </c>
      <c r="H21" s="23" t="s">
        <v>88</v>
      </c>
      <c r="I21" s="11" t="s">
        <v>45</v>
      </c>
      <c r="J21" s="5" t="s">
        <v>46</v>
      </c>
      <c r="K21" s="13">
        <v>6</v>
      </c>
      <c r="L21" s="21">
        <v>3</v>
      </c>
      <c r="M21" s="74">
        <f t="shared" si="1"/>
        <v>18</v>
      </c>
      <c r="Q21" s="5">
        <v>1</v>
      </c>
      <c r="U21" s="5">
        <v>1</v>
      </c>
      <c r="Y21" s="5">
        <v>1</v>
      </c>
      <c r="AC21" s="5"/>
      <c r="AD21" s="5">
        <v>1</v>
      </c>
      <c r="AH21" s="5">
        <v>1</v>
      </c>
      <c r="AM21" s="5">
        <v>1</v>
      </c>
    </row>
    <row r="22" spans="1:39" ht="43.5" x14ac:dyDescent="0.35">
      <c r="A22" s="5">
        <v>1</v>
      </c>
      <c r="B22" s="6">
        <v>1.4</v>
      </c>
      <c r="C22" s="7" t="s">
        <v>70</v>
      </c>
      <c r="D22" s="6" t="s">
        <v>40</v>
      </c>
      <c r="E22" s="8" t="s">
        <v>41</v>
      </c>
      <c r="F22" s="9" t="s">
        <v>42</v>
      </c>
      <c r="G22" s="7" t="s">
        <v>89</v>
      </c>
      <c r="H22" s="20" t="s">
        <v>90</v>
      </c>
      <c r="I22" s="11" t="s">
        <v>45</v>
      </c>
      <c r="J22" s="5" t="s">
        <v>46</v>
      </c>
      <c r="K22" s="13">
        <v>6</v>
      </c>
      <c r="L22" s="21">
        <v>4</v>
      </c>
      <c r="M22" s="74">
        <f t="shared" si="1"/>
        <v>24</v>
      </c>
      <c r="Q22" s="5">
        <v>1</v>
      </c>
      <c r="U22" s="5">
        <v>1</v>
      </c>
      <c r="Y22" s="5">
        <v>1</v>
      </c>
      <c r="AC22" s="5"/>
      <c r="AD22" s="5">
        <v>1</v>
      </c>
      <c r="AH22" s="5">
        <v>1</v>
      </c>
      <c r="AM22" s="5">
        <v>1</v>
      </c>
    </row>
    <row r="23" spans="1:39" ht="56" x14ac:dyDescent="0.35">
      <c r="A23" s="5">
        <v>1</v>
      </c>
      <c r="B23" s="6">
        <v>1.4</v>
      </c>
      <c r="C23" s="7" t="s">
        <v>70</v>
      </c>
      <c r="D23" s="6" t="s">
        <v>40</v>
      </c>
      <c r="E23" s="8" t="s">
        <v>41</v>
      </c>
      <c r="F23" s="9" t="s">
        <v>42</v>
      </c>
      <c r="G23" s="7" t="s">
        <v>91</v>
      </c>
      <c r="H23" s="20" t="s">
        <v>92</v>
      </c>
      <c r="I23" s="11" t="s">
        <v>45</v>
      </c>
      <c r="J23" s="5" t="s">
        <v>46</v>
      </c>
      <c r="K23" s="13">
        <v>6</v>
      </c>
      <c r="L23" s="21">
        <v>11</v>
      </c>
      <c r="M23" s="74">
        <f t="shared" si="1"/>
        <v>66</v>
      </c>
      <c r="Q23" s="5">
        <v>1</v>
      </c>
      <c r="U23" s="5">
        <v>1</v>
      </c>
      <c r="Y23" s="5">
        <v>1</v>
      </c>
      <c r="AC23" s="5"/>
      <c r="AD23" s="5">
        <v>1</v>
      </c>
      <c r="AH23" s="5">
        <v>1</v>
      </c>
      <c r="AM23" s="5">
        <v>1</v>
      </c>
    </row>
    <row r="24" spans="1:39" ht="43.5" x14ac:dyDescent="0.35">
      <c r="A24" s="5">
        <v>1</v>
      </c>
      <c r="B24" s="6">
        <v>1.4</v>
      </c>
      <c r="C24" s="7" t="s">
        <v>70</v>
      </c>
      <c r="D24" s="6" t="s">
        <v>40</v>
      </c>
      <c r="E24" s="8" t="s">
        <v>41</v>
      </c>
      <c r="F24" s="9" t="s">
        <v>42</v>
      </c>
      <c r="G24" s="7" t="s">
        <v>93</v>
      </c>
      <c r="H24" s="23" t="s">
        <v>94</v>
      </c>
      <c r="I24" s="11" t="s">
        <v>45</v>
      </c>
      <c r="J24" s="5" t="s">
        <v>46</v>
      </c>
      <c r="K24" s="13">
        <v>6</v>
      </c>
      <c r="L24" s="21">
        <v>5</v>
      </c>
      <c r="M24" s="74">
        <f t="shared" si="1"/>
        <v>30</v>
      </c>
      <c r="Q24" s="5">
        <v>1</v>
      </c>
      <c r="U24" s="5">
        <v>1</v>
      </c>
      <c r="Y24" s="5">
        <v>1</v>
      </c>
      <c r="AC24" s="5"/>
      <c r="AD24" s="5">
        <v>1</v>
      </c>
      <c r="AH24" s="5">
        <v>1</v>
      </c>
      <c r="AM24" s="5">
        <v>1</v>
      </c>
    </row>
    <row r="25" spans="1:39" ht="43.5" x14ac:dyDescent="0.35">
      <c r="A25" s="5">
        <v>1</v>
      </c>
      <c r="B25" s="6">
        <v>1.4</v>
      </c>
      <c r="C25" s="7" t="s">
        <v>70</v>
      </c>
      <c r="D25" s="6" t="s">
        <v>40</v>
      </c>
      <c r="E25" s="8" t="s">
        <v>41</v>
      </c>
      <c r="F25" s="9" t="s">
        <v>42</v>
      </c>
      <c r="G25" s="7" t="s">
        <v>95</v>
      </c>
      <c r="H25" s="23" t="s">
        <v>96</v>
      </c>
      <c r="I25" s="11" t="s">
        <v>45</v>
      </c>
      <c r="J25" s="5" t="s">
        <v>46</v>
      </c>
      <c r="K25" s="13">
        <v>6</v>
      </c>
      <c r="L25" s="21">
        <v>2</v>
      </c>
      <c r="M25" s="74">
        <f t="shared" si="1"/>
        <v>12</v>
      </c>
      <c r="Q25" s="5">
        <v>1</v>
      </c>
      <c r="U25" s="5">
        <v>1</v>
      </c>
      <c r="Y25" s="5">
        <v>1</v>
      </c>
      <c r="AC25" s="5"/>
      <c r="AD25" s="5">
        <v>1</v>
      </c>
      <c r="AH25" s="5">
        <v>1</v>
      </c>
      <c r="AM25" s="5">
        <v>1</v>
      </c>
    </row>
    <row r="26" spans="1:39" ht="98" x14ac:dyDescent="0.35">
      <c r="A26" s="5">
        <v>1</v>
      </c>
      <c r="B26" s="6">
        <v>1.5</v>
      </c>
      <c r="C26" s="7" t="s">
        <v>97</v>
      </c>
      <c r="D26" s="6" t="s">
        <v>40</v>
      </c>
      <c r="E26" s="8" t="s">
        <v>41</v>
      </c>
      <c r="F26" s="9" t="s">
        <v>42</v>
      </c>
      <c r="G26" s="7" t="s">
        <v>98</v>
      </c>
      <c r="H26" s="24" t="s">
        <v>99</v>
      </c>
      <c r="I26" s="11" t="s">
        <v>45</v>
      </c>
      <c r="J26" s="5" t="s">
        <v>46</v>
      </c>
      <c r="K26" s="13">
        <v>6</v>
      </c>
      <c r="L26" s="5">
        <v>73.5</v>
      </c>
      <c r="M26" s="22">
        <f>K26*L26</f>
        <v>441</v>
      </c>
      <c r="Q26" s="5">
        <v>1</v>
      </c>
      <c r="U26" s="5">
        <v>1</v>
      </c>
      <c r="Y26" s="5">
        <v>1</v>
      </c>
      <c r="AC26" s="5"/>
      <c r="AD26" s="5">
        <v>1</v>
      </c>
      <c r="AH26" s="5">
        <v>1</v>
      </c>
      <c r="AM26" s="5">
        <v>1</v>
      </c>
    </row>
    <row r="27" spans="1:39" s="25" customFormat="1" ht="43.5" x14ac:dyDescent="0.35">
      <c r="A27" s="25">
        <v>1</v>
      </c>
      <c r="B27" s="26">
        <v>1.6</v>
      </c>
      <c r="C27" s="27" t="s">
        <v>39</v>
      </c>
      <c r="D27" s="26" t="s">
        <v>100</v>
      </c>
      <c r="E27" s="28" t="s">
        <v>41</v>
      </c>
      <c r="F27" s="29" t="s">
        <v>42</v>
      </c>
      <c r="G27" s="27" t="s">
        <v>101</v>
      </c>
      <c r="H27" s="30" t="s">
        <v>101</v>
      </c>
      <c r="I27" s="28" t="s">
        <v>102</v>
      </c>
      <c r="J27" s="31"/>
      <c r="K27" s="32" t="s">
        <v>103</v>
      </c>
      <c r="M27" s="33">
        <f>882/2</f>
        <v>441</v>
      </c>
    </row>
    <row r="28" spans="1:39" s="25" customFormat="1" ht="43.5" x14ac:dyDescent="0.35">
      <c r="A28" s="25">
        <v>1</v>
      </c>
      <c r="B28" s="26">
        <v>1.7</v>
      </c>
      <c r="C28" s="27" t="s">
        <v>62</v>
      </c>
      <c r="D28" s="26" t="s">
        <v>100</v>
      </c>
      <c r="E28" s="28" t="s">
        <v>41</v>
      </c>
      <c r="F28" s="29" t="s">
        <v>42</v>
      </c>
      <c r="G28" s="27" t="s">
        <v>101</v>
      </c>
      <c r="H28" s="30" t="s">
        <v>101</v>
      </c>
      <c r="I28" s="28" t="s">
        <v>102</v>
      </c>
      <c r="J28" s="31"/>
      <c r="K28" s="32" t="s">
        <v>103</v>
      </c>
      <c r="M28" s="33">
        <f>441/2</f>
        <v>220.5</v>
      </c>
    </row>
    <row r="29" spans="1:39" s="25" customFormat="1" ht="43.5" x14ac:dyDescent="0.35">
      <c r="A29" s="25">
        <v>1</v>
      </c>
      <c r="B29" s="26">
        <v>1.8</v>
      </c>
      <c r="C29" s="27" t="s">
        <v>70</v>
      </c>
      <c r="D29" s="26" t="s">
        <v>100</v>
      </c>
      <c r="E29" s="28" t="s">
        <v>41</v>
      </c>
      <c r="F29" s="29" t="s">
        <v>42</v>
      </c>
      <c r="G29" s="27" t="s">
        <v>101</v>
      </c>
      <c r="H29" s="30" t="s">
        <v>101</v>
      </c>
      <c r="I29" s="28" t="s">
        <v>45</v>
      </c>
      <c r="J29" s="31"/>
      <c r="K29" s="32" t="s">
        <v>103</v>
      </c>
      <c r="M29" s="33">
        <f>441/2</f>
        <v>220.5</v>
      </c>
    </row>
    <row r="30" spans="1:39" s="25" customFormat="1" ht="29" x14ac:dyDescent="0.35">
      <c r="A30" s="25">
        <v>1</v>
      </c>
      <c r="B30" s="26">
        <v>1.9</v>
      </c>
      <c r="C30" s="27" t="s">
        <v>97</v>
      </c>
      <c r="D30" s="26" t="s">
        <v>100</v>
      </c>
      <c r="E30" s="28" t="s">
        <v>41</v>
      </c>
      <c r="F30" s="29" t="s">
        <v>42</v>
      </c>
      <c r="G30" s="27" t="s">
        <v>101</v>
      </c>
      <c r="H30" s="30" t="s">
        <v>101</v>
      </c>
      <c r="I30" s="28" t="s">
        <v>45</v>
      </c>
      <c r="J30" s="31"/>
      <c r="K30" s="32" t="s">
        <v>103</v>
      </c>
      <c r="M30" s="33">
        <f>220.5/2</f>
        <v>110.25</v>
      </c>
    </row>
    <row r="31" spans="1:39" ht="84" x14ac:dyDescent="0.35">
      <c r="A31" s="5">
        <v>1</v>
      </c>
      <c r="B31" s="34">
        <v>1.1000000000000001</v>
      </c>
      <c r="C31" s="7" t="s">
        <v>104</v>
      </c>
      <c r="D31" s="6" t="s">
        <v>40</v>
      </c>
      <c r="E31" s="17" t="s">
        <v>41</v>
      </c>
      <c r="F31" s="9" t="s">
        <v>42</v>
      </c>
      <c r="G31" s="7" t="s">
        <v>105</v>
      </c>
      <c r="H31" s="24" t="s">
        <v>106</v>
      </c>
      <c r="I31" s="11" t="s">
        <v>45</v>
      </c>
      <c r="J31" s="5" t="s">
        <v>46</v>
      </c>
      <c r="K31" s="13">
        <v>6</v>
      </c>
      <c r="L31" s="5">
        <v>73.5</v>
      </c>
      <c r="M31" s="22">
        <f>L31*K31</f>
        <v>441</v>
      </c>
      <c r="Q31" s="5">
        <v>1</v>
      </c>
      <c r="U31" s="5">
        <v>1</v>
      </c>
      <c r="Y31" s="5">
        <v>1</v>
      </c>
      <c r="AC31" s="5"/>
      <c r="AD31" s="5">
        <v>1</v>
      </c>
      <c r="AH31" s="5">
        <v>1</v>
      </c>
      <c r="AM31" s="5">
        <v>1</v>
      </c>
    </row>
    <row r="32" spans="1:39" ht="56" x14ac:dyDescent="0.35">
      <c r="A32" s="5">
        <v>2</v>
      </c>
      <c r="B32" s="6">
        <v>2.1</v>
      </c>
      <c r="C32" s="7" t="s">
        <v>107</v>
      </c>
      <c r="D32" s="6" t="s">
        <v>40</v>
      </c>
      <c r="E32" s="35" t="s">
        <v>41</v>
      </c>
      <c r="F32" s="9" t="s">
        <v>42</v>
      </c>
      <c r="G32" s="7" t="s">
        <v>108</v>
      </c>
      <c r="H32" s="18" t="s">
        <v>109</v>
      </c>
      <c r="I32" s="11" t="s">
        <v>45</v>
      </c>
      <c r="J32" s="5" t="s">
        <v>46</v>
      </c>
      <c r="K32" s="13">
        <v>6</v>
      </c>
      <c r="L32" s="5">
        <v>48</v>
      </c>
      <c r="M32" s="5">
        <f>K32*L32</f>
        <v>288</v>
      </c>
      <c r="Q32" s="5">
        <v>1</v>
      </c>
      <c r="U32" s="5">
        <v>1</v>
      </c>
      <c r="Y32" s="5">
        <v>1</v>
      </c>
      <c r="AC32" s="5"/>
      <c r="AD32" s="5">
        <v>1</v>
      </c>
      <c r="AH32" s="5">
        <v>1</v>
      </c>
      <c r="AM32" s="5">
        <v>1</v>
      </c>
    </row>
    <row r="33" spans="1:39" ht="98" x14ac:dyDescent="0.35">
      <c r="A33" s="5">
        <v>2</v>
      </c>
      <c r="B33" s="6">
        <v>2.1</v>
      </c>
      <c r="C33" s="7" t="s">
        <v>110</v>
      </c>
      <c r="D33" s="6" t="s">
        <v>40</v>
      </c>
      <c r="E33" s="35" t="s">
        <v>41</v>
      </c>
      <c r="F33" s="9" t="s">
        <v>42</v>
      </c>
      <c r="G33" s="7" t="s">
        <v>111</v>
      </c>
      <c r="H33" s="18" t="s">
        <v>112</v>
      </c>
      <c r="I33" s="11" t="s">
        <v>45</v>
      </c>
      <c r="J33" s="5" t="s">
        <v>46</v>
      </c>
      <c r="K33" s="13">
        <v>6</v>
      </c>
      <c r="L33" s="5">
        <v>32</v>
      </c>
      <c r="M33" s="5">
        <f>K33*L33</f>
        <v>192</v>
      </c>
      <c r="Q33" s="5">
        <v>1</v>
      </c>
      <c r="U33" s="5">
        <v>1</v>
      </c>
      <c r="Y33" s="5">
        <v>1</v>
      </c>
      <c r="AC33" s="5"/>
      <c r="AD33" s="5">
        <v>1</v>
      </c>
      <c r="AH33" s="5">
        <v>1</v>
      </c>
      <c r="AM33" s="5">
        <v>1</v>
      </c>
    </row>
    <row r="34" spans="1:39" ht="43.5" x14ac:dyDescent="0.35">
      <c r="A34" s="5">
        <v>2</v>
      </c>
      <c r="B34" s="6">
        <v>2.2000000000000002</v>
      </c>
      <c r="C34" s="7" t="s">
        <v>113</v>
      </c>
      <c r="D34" s="6" t="s">
        <v>40</v>
      </c>
      <c r="E34" s="35" t="s">
        <v>41</v>
      </c>
      <c r="F34" s="9" t="s">
        <v>42</v>
      </c>
      <c r="G34" s="7" t="s">
        <v>114</v>
      </c>
      <c r="H34" s="36" t="s">
        <v>115</v>
      </c>
      <c r="I34" s="11" t="s">
        <v>45</v>
      </c>
      <c r="J34" s="5" t="s">
        <v>46</v>
      </c>
      <c r="K34" s="13">
        <v>6</v>
      </c>
      <c r="L34" s="21">
        <v>16</v>
      </c>
      <c r="M34" s="74">
        <f>(K34*L34)</f>
        <v>96</v>
      </c>
      <c r="Q34" s="5">
        <v>1</v>
      </c>
      <c r="U34" s="5">
        <v>1</v>
      </c>
      <c r="Y34" s="5">
        <v>1</v>
      </c>
      <c r="AC34" s="5"/>
      <c r="AD34" s="5">
        <v>1</v>
      </c>
      <c r="AH34" s="5">
        <v>1</v>
      </c>
      <c r="AM34" s="5">
        <v>1</v>
      </c>
    </row>
    <row r="35" spans="1:39" ht="72.5" x14ac:dyDescent="0.35">
      <c r="A35" s="5">
        <v>2</v>
      </c>
      <c r="B35" s="6">
        <v>2.2000000000000002</v>
      </c>
      <c r="C35" s="7" t="s">
        <v>113</v>
      </c>
      <c r="D35" s="6" t="s">
        <v>40</v>
      </c>
      <c r="E35" s="35" t="s">
        <v>41</v>
      </c>
      <c r="F35" s="9" t="s">
        <v>42</v>
      </c>
      <c r="G35" s="7" t="s">
        <v>116</v>
      </c>
      <c r="H35" s="36" t="s">
        <v>117</v>
      </c>
      <c r="I35" s="11" t="s">
        <v>45</v>
      </c>
      <c r="J35" s="5" t="s">
        <v>46</v>
      </c>
      <c r="K35" s="13">
        <v>6</v>
      </c>
      <c r="L35" s="21">
        <v>24</v>
      </c>
      <c r="M35" s="74">
        <f>(K35*L35)</f>
        <v>144</v>
      </c>
      <c r="Q35" s="5">
        <v>1</v>
      </c>
      <c r="U35" s="5">
        <v>1</v>
      </c>
      <c r="Y35" s="5">
        <v>1</v>
      </c>
      <c r="AC35" s="5"/>
      <c r="AD35" s="5">
        <v>1</v>
      </c>
      <c r="AH35" s="5">
        <v>1</v>
      </c>
      <c r="AM35" s="5">
        <v>1</v>
      </c>
    </row>
    <row r="36" spans="1:39" ht="72.5" x14ac:dyDescent="0.35">
      <c r="A36" s="5">
        <v>2</v>
      </c>
      <c r="B36" s="6">
        <v>2.2999999999999998</v>
      </c>
      <c r="C36" s="7" t="s">
        <v>97</v>
      </c>
      <c r="D36" s="6" t="s">
        <v>40</v>
      </c>
      <c r="E36" s="17" t="s">
        <v>41</v>
      </c>
      <c r="F36" s="9" t="s">
        <v>42</v>
      </c>
      <c r="G36" s="7" t="s">
        <v>118</v>
      </c>
      <c r="H36" s="36" t="s">
        <v>119</v>
      </c>
      <c r="I36" s="11" t="s">
        <v>45</v>
      </c>
      <c r="J36" s="5" t="s">
        <v>46</v>
      </c>
      <c r="K36" s="13">
        <v>6</v>
      </c>
      <c r="L36" s="5">
        <v>73.5</v>
      </c>
      <c r="M36" s="5">
        <f>K36*L36</f>
        <v>441</v>
      </c>
      <c r="Q36" s="5">
        <v>1</v>
      </c>
      <c r="U36" s="5">
        <v>1</v>
      </c>
      <c r="Y36" s="5">
        <v>1</v>
      </c>
      <c r="AC36" s="5"/>
      <c r="AD36" s="5">
        <v>1</v>
      </c>
      <c r="AH36" s="5">
        <v>1</v>
      </c>
      <c r="AM36" s="5">
        <v>1</v>
      </c>
    </row>
    <row r="37" spans="1:39" s="25" customFormat="1" ht="43.5" x14ac:dyDescent="0.35">
      <c r="A37" s="25">
        <v>2</v>
      </c>
      <c r="B37" s="26">
        <v>2.4</v>
      </c>
      <c r="C37" s="27" t="s">
        <v>107</v>
      </c>
      <c r="D37" s="26" t="s">
        <v>100</v>
      </c>
      <c r="E37" s="28" t="s">
        <v>41</v>
      </c>
      <c r="F37" s="29" t="s">
        <v>42</v>
      </c>
      <c r="G37" s="27" t="s">
        <v>101</v>
      </c>
      <c r="H37" s="27" t="s">
        <v>101</v>
      </c>
      <c r="I37" s="28" t="s">
        <v>102</v>
      </c>
      <c r="J37" s="31"/>
      <c r="K37" s="32" t="s">
        <v>103</v>
      </c>
      <c r="M37" s="75">
        <f>882/2</f>
        <v>441</v>
      </c>
    </row>
    <row r="38" spans="1:39" s="25" customFormat="1" ht="43.5" x14ac:dyDescent="0.35">
      <c r="A38" s="25">
        <v>2</v>
      </c>
      <c r="B38" s="26">
        <v>2.5</v>
      </c>
      <c r="C38" s="27" t="s">
        <v>113</v>
      </c>
      <c r="D38" s="26" t="s">
        <v>100</v>
      </c>
      <c r="E38" s="28" t="s">
        <v>41</v>
      </c>
      <c r="F38" s="29" t="s">
        <v>42</v>
      </c>
      <c r="G38" s="27" t="s">
        <v>101</v>
      </c>
      <c r="H38" s="27" t="s">
        <v>101</v>
      </c>
      <c r="I38" s="28" t="s">
        <v>102</v>
      </c>
      <c r="J38" s="31"/>
      <c r="K38" s="32" t="s">
        <v>103</v>
      </c>
      <c r="M38" s="33">
        <f>441/2</f>
        <v>220.5</v>
      </c>
    </row>
    <row r="39" spans="1:39" s="25" customFormat="1" ht="29" x14ac:dyDescent="0.35">
      <c r="A39" s="25">
        <v>2</v>
      </c>
      <c r="B39" s="26">
        <v>2.6</v>
      </c>
      <c r="C39" s="27" t="s">
        <v>97</v>
      </c>
      <c r="D39" s="26" t="s">
        <v>100</v>
      </c>
      <c r="E39" s="28" t="s">
        <v>41</v>
      </c>
      <c r="F39" s="29" t="s">
        <v>42</v>
      </c>
      <c r="G39" s="27" t="s">
        <v>101</v>
      </c>
      <c r="H39" s="27" t="s">
        <v>101</v>
      </c>
      <c r="I39" s="28" t="s">
        <v>102</v>
      </c>
      <c r="J39" s="31"/>
      <c r="K39" s="32" t="s">
        <v>103</v>
      </c>
      <c r="M39" s="33">
        <f>220.5/2</f>
        <v>110.25</v>
      </c>
    </row>
    <row r="40" spans="1:39" ht="72.5" x14ac:dyDescent="0.35">
      <c r="A40" s="5">
        <v>2</v>
      </c>
      <c r="B40" s="6">
        <v>2.7</v>
      </c>
      <c r="C40" s="7" t="s">
        <v>120</v>
      </c>
      <c r="D40" s="6" t="s">
        <v>40</v>
      </c>
      <c r="E40" s="17" t="s">
        <v>41</v>
      </c>
      <c r="F40" s="9" t="s">
        <v>42</v>
      </c>
      <c r="G40" s="7" t="s">
        <v>121</v>
      </c>
      <c r="H40" s="37" t="s">
        <v>122</v>
      </c>
      <c r="I40" s="11" t="s">
        <v>45</v>
      </c>
      <c r="J40" s="5" t="s">
        <v>46</v>
      </c>
      <c r="K40" s="13">
        <v>6</v>
      </c>
      <c r="L40" s="5">
        <v>73.5</v>
      </c>
      <c r="M40" s="22">
        <f>L40*K40</f>
        <v>441</v>
      </c>
      <c r="Q40" s="5">
        <v>1</v>
      </c>
      <c r="U40" s="5">
        <v>1</v>
      </c>
      <c r="Y40" s="5">
        <v>1</v>
      </c>
      <c r="AC40" s="5"/>
      <c r="AD40" s="5">
        <v>1</v>
      </c>
      <c r="AH40" s="5">
        <v>1</v>
      </c>
      <c r="AM40" s="5">
        <v>1</v>
      </c>
    </row>
    <row r="41" spans="1:39" s="25" customFormat="1" ht="91" x14ac:dyDescent="0.35">
      <c r="A41" s="5">
        <v>4</v>
      </c>
      <c r="B41" s="6">
        <v>4.0999999999999996</v>
      </c>
      <c r="C41" s="7" t="s">
        <v>123</v>
      </c>
      <c r="D41" s="38" t="s">
        <v>40</v>
      </c>
      <c r="E41" s="39" t="s">
        <v>41</v>
      </c>
      <c r="F41" s="9" t="s">
        <v>42</v>
      </c>
      <c r="G41" s="7" t="s">
        <v>124</v>
      </c>
      <c r="H41" s="17" t="s">
        <v>125</v>
      </c>
      <c r="I41" s="40" t="s">
        <v>45</v>
      </c>
      <c r="J41" s="5" t="s">
        <v>46</v>
      </c>
      <c r="K41" s="13">
        <v>6</v>
      </c>
      <c r="L41" s="5">
        <v>229.16</v>
      </c>
      <c r="M41" s="72">
        <f>K41*L41</f>
        <v>1374.96</v>
      </c>
      <c r="N41" s="5"/>
      <c r="O41" s="5"/>
      <c r="P41" s="5"/>
      <c r="Q41" s="5">
        <v>1</v>
      </c>
      <c r="R41" s="5"/>
      <c r="S41" s="5"/>
      <c r="T41" s="5"/>
      <c r="U41" s="5">
        <v>1</v>
      </c>
      <c r="V41" s="5"/>
      <c r="W41" s="5"/>
      <c r="X41" s="5"/>
      <c r="Y41" s="5">
        <v>1</v>
      </c>
      <c r="Z41" s="5"/>
      <c r="AA41" s="5"/>
      <c r="AB41" s="5"/>
      <c r="AC41" s="5"/>
      <c r="AD41" s="5">
        <v>1</v>
      </c>
      <c r="AE41" s="5"/>
      <c r="AF41" s="5"/>
      <c r="AG41" s="5"/>
      <c r="AH41" s="5">
        <v>1</v>
      </c>
      <c r="AI41" s="5"/>
      <c r="AJ41" s="5"/>
      <c r="AK41" s="5"/>
      <c r="AL41" s="5"/>
      <c r="AM41" s="5">
        <v>1</v>
      </c>
    </row>
    <row r="42" spans="1:39" s="25" customFormat="1" ht="56" x14ac:dyDescent="0.35">
      <c r="A42" s="5">
        <v>4</v>
      </c>
      <c r="B42" s="6">
        <v>4.0999999999999996</v>
      </c>
      <c r="C42" s="7" t="s">
        <v>123</v>
      </c>
      <c r="D42" s="38" t="s">
        <v>40</v>
      </c>
      <c r="E42" s="39" t="s">
        <v>41</v>
      </c>
      <c r="F42" s="9" t="s">
        <v>42</v>
      </c>
      <c r="G42" s="7" t="s">
        <v>126</v>
      </c>
      <c r="H42" s="19" t="s">
        <v>127</v>
      </c>
      <c r="I42" s="40" t="s">
        <v>45</v>
      </c>
      <c r="J42" s="5" t="s">
        <v>46</v>
      </c>
      <c r="K42" s="13">
        <v>6</v>
      </c>
      <c r="L42" s="5">
        <v>137.5</v>
      </c>
      <c r="M42" s="39">
        <f>L42*K42</f>
        <v>825</v>
      </c>
      <c r="N42" s="5"/>
      <c r="O42" s="5"/>
      <c r="P42" s="5"/>
      <c r="Q42" s="5">
        <v>1</v>
      </c>
      <c r="R42" s="5"/>
      <c r="S42" s="5"/>
      <c r="T42" s="5"/>
      <c r="U42" s="5">
        <v>1</v>
      </c>
      <c r="V42" s="5"/>
      <c r="W42" s="5"/>
      <c r="X42" s="5"/>
      <c r="Y42" s="5">
        <v>1</v>
      </c>
      <c r="Z42" s="5"/>
      <c r="AA42" s="5"/>
      <c r="AB42" s="5"/>
      <c r="AC42" s="5"/>
      <c r="AD42" s="5">
        <v>1</v>
      </c>
      <c r="AE42" s="5"/>
      <c r="AF42" s="5"/>
      <c r="AG42" s="5"/>
      <c r="AH42" s="5">
        <v>1</v>
      </c>
      <c r="AI42" s="5"/>
      <c r="AJ42" s="5"/>
      <c r="AK42" s="5"/>
      <c r="AL42" s="5"/>
      <c r="AM42" s="5">
        <v>1</v>
      </c>
    </row>
    <row r="43" spans="1:39" ht="56" x14ac:dyDescent="0.35">
      <c r="A43" s="5">
        <v>5</v>
      </c>
      <c r="B43" s="6">
        <v>5.0999999999999996</v>
      </c>
      <c r="C43" s="41" t="s">
        <v>128</v>
      </c>
      <c r="D43" s="6" t="s">
        <v>40</v>
      </c>
      <c r="E43" s="39" t="s">
        <v>41</v>
      </c>
      <c r="F43" s="9" t="s">
        <v>42</v>
      </c>
      <c r="G43" s="7" t="s">
        <v>129</v>
      </c>
      <c r="H43" s="19" t="s">
        <v>130</v>
      </c>
      <c r="I43" s="11" t="s">
        <v>45</v>
      </c>
      <c r="J43" s="5" t="s">
        <v>46</v>
      </c>
      <c r="K43" s="13">
        <v>6</v>
      </c>
      <c r="L43" s="5">
        <v>10</v>
      </c>
      <c r="M43" s="73">
        <f t="shared" ref="M43:M69" si="2">(K43*L43)</f>
        <v>60</v>
      </c>
      <c r="Q43" s="5">
        <v>1</v>
      </c>
      <c r="U43" s="5">
        <v>1</v>
      </c>
      <c r="Y43" s="5">
        <v>1</v>
      </c>
      <c r="AC43" s="5"/>
      <c r="AD43" s="5">
        <v>1</v>
      </c>
      <c r="AH43" s="5">
        <v>1</v>
      </c>
      <c r="AM43" s="5">
        <v>1</v>
      </c>
    </row>
    <row r="44" spans="1:39" ht="70" x14ac:dyDescent="0.35">
      <c r="A44" s="5">
        <v>5</v>
      </c>
      <c r="B44" s="6">
        <v>5.0999999999999996</v>
      </c>
      <c r="C44" s="41" t="s">
        <v>128</v>
      </c>
      <c r="D44" s="39" t="s">
        <v>40</v>
      </c>
      <c r="E44" s="39" t="s">
        <v>41</v>
      </c>
      <c r="F44" s="9" t="s">
        <v>42</v>
      </c>
      <c r="G44" s="7" t="s">
        <v>131</v>
      </c>
      <c r="H44" s="19" t="s">
        <v>132</v>
      </c>
      <c r="I44" s="11" t="s">
        <v>45</v>
      </c>
      <c r="J44" s="5" t="s">
        <v>46</v>
      </c>
      <c r="K44" s="13">
        <v>6</v>
      </c>
      <c r="L44" s="5">
        <v>3</v>
      </c>
      <c r="M44" s="73">
        <f t="shared" si="2"/>
        <v>18</v>
      </c>
      <c r="Q44" s="5">
        <v>1</v>
      </c>
      <c r="U44" s="5">
        <v>1</v>
      </c>
      <c r="Y44" s="5">
        <v>1</v>
      </c>
      <c r="AC44" s="5"/>
      <c r="AD44" s="5">
        <v>1</v>
      </c>
      <c r="AH44" s="5">
        <v>1</v>
      </c>
      <c r="AM44" s="5">
        <v>1</v>
      </c>
    </row>
    <row r="45" spans="1:39" ht="42" x14ac:dyDescent="0.35">
      <c r="A45" s="5">
        <v>5</v>
      </c>
      <c r="B45" s="6">
        <v>5.0999999999999996</v>
      </c>
      <c r="C45" s="41" t="s">
        <v>128</v>
      </c>
      <c r="D45" s="6" t="s">
        <v>40</v>
      </c>
      <c r="E45" s="39" t="s">
        <v>41</v>
      </c>
      <c r="F45" s="9" t="s">
        <v>42</v>
      </c>
      <c r="G45" s="7" t="s">
        <v>133</v>
      </c>
      <c r="H45" s="23" t="s">
        <v>134</v>
      </c>
      <c r="I45" s="11" t="s">
        <v>45</v>
      </c>
      <c r="J45" s="5" t="s">
        <v>46</v>
      </c>
      <c r="K45" s="13">
        <v>6</v>
      </c>
      <c r="L45" s="6">
        <v>20</v>
      </c>
      <c r="M45" s="73">
        <f t="shared" si="2"/>
        <v>120</v>
      </c>
      <c r="Q45" s="5">
        <v>1</v>
      </c>
      <c r="U45" s="5">
        <v>1</v>
      </c>
      <c r="Y45" s="5">
        <v>1</v>
      </c>
      <c r="AC45" s="5"/>
      <c r="AD45" s="5">
        <v>1</v>
      </c>
      <c r="AH45" s="5">
        <v>1</v>
      </c>
      <c r="AM45" s="5">
        <v>1</v>
      </c>
    </row>
    <row r="46" spans="1:39" ht="42" x14ac:dyDescent="0.35">
      <c r="A46" s="5">
        <v>5</v>
      </c>
      <c r="B46" s="6">
        <v>5.0999999999999996</v>
      </c>
      <c r="C46" s="41" t="s">
        <v>128</v>
      </c>
      <c r="D46" s="6" t="s">
        <v>40</v>
      </c>
      <c r="E46" s="39" t="s">
        <v>41</v>
      </c>
      <c r="F46" s="9" t="s">
        <v>42</v>
      </c>
      <c r="G46" s="7" t="s">
        <v>135</v>
      </c>
      <c r="H46" s="23" t="s">
        <v>136</v>
      </c>
      <c r="I46" s="11" t="s">
        <v>45</v>
      </c>
      <c r="J46" s="5" t="s">
        <v>46</v>
      </c>
      <c r="K46" s="13">
        <v>6</v>
      </c>
      <c r="L46" s="6">
        <v>18</v>
      </c>
      <c r="M46" s="73">
        <f t="shared" si="2"/>
        <v>108</v>
      </c>
      <c r="Q46" s="5">
        <v>1</v>
      </c>
      <c r="U46" s="5">
        <v>1</v>
      </c>
      <c r="Y46" s="5">
        <v>1</v>
      </c>
      <c r="AC46" s="5"/>
      <c r="AD46" s="5">
        <v>1</v>
      </c>
      <c r="AH46" s="5">
        <v>1</v>
      </c>
      <c r="AM46" s="5">
        <v>1</v>
      </c>
    </row>
    <row r="47" spans="1:39" ht="70" x14ac:dyDescent="0.35">
      <c r="A47" s="5">
        <v>5</v>
      </c>
      <c r="B47" s="6">
        <v>5.0999999999999996</v>
      </c>
      <c r="C47" s="41" t="s">
        <v>128</v>
      </c>
      <c r="D47" s="6" t="s">
        <v>40</v>
      </c>
      <c r="E47" s="39" t="s">
        <v>41</v>
      </c>
      <c r="F47" s="9" t="s">
        <v>42</v>
      </c>
      <c r="G47" s="7" t="s">
        <v>137</v>
      </c>
      <c r="H47" s="20" t="s">
        <v>138</v>
      </c>
      <c r="I47" s="11" t="s">
        <v>45</v>
      </c>
      <c r="J47" s="5" t="s">
        <v>46</v>
      </c>
      <c r="K47" s="13">
        <v>12</v>
      </c>
      <c r="L47" s="5">
        <v>2</v>
      </c>
      <c r="M47" s="73">
        <f t="shared" si="2"/>
        <v>24</v>
      </c>
      <c r="Q47" s="5">
        <v>2</v>
      </c>
      <c r="U47" s="5">
        <v>2</v>
      </c>
      <c r="Y47" s="5">
        <v>2</v>
      </c>
      <c r="AC47" s="5"/>
      <c r="AD47" s="5">
        <v>2</v>
      </c>
      <c r="AH47" s="5">
        <v>2</v>
      </c>
      <c r="AM47" s="5">
        <v>2</v>
      </c>
    </row>
    <row r="48" spans="1:39" ht="56" x14ac:dyDescent="0.35">
      <c r="A48" s="5">
        <v>5</v>
      </c>
      <c r="B48" s="6">
        <v>5.0999999999999996</v>
      </c>
      <c r="C48" s="41" t="s">
        <v>128</v>
      </c>
      <c r="D48" s="6" t="s">
        <v>40</v>
      </c>
      <c r="E48" s="39" t="s">
        <v>41</v>
      </c>
      <c r="F48" s="9" t="s">
        <v>42</v>
      </c>
      <c r="G48" s="7" t="s">
        <v>139</v>
      </c>
      <c r="H48" s="42" t="s">
        <v>140</v>
      </c>
      <c r="I48" s="11" t="s">
        <v>45</v>
      </c>
      <c r="J48" s="5" t="s">
        <v>46</v>
      </c>
      <c r="K48" s="13">
        <v>6</v>
      </c>
      <c r="L48" s="5">
        <v>40</v>
      </c>
      <c r="M48" s="73">
        <f t="shared" si="2"/>
        <v>240</v>
      </c>
      <c r="Q48" s="5">
        <v>1</v>
      </c>
      <c r="U48" s="5">
        <v>1</v>
      </c>
      <c r="Y48" s="5">
        <v>1</v>
      </c>
      <c r="AC48" s="5"/>
      <c r="AD48" s="5">
        <v>1</v>
      </c>
      <c r="AH48" s="5">
        <v>1</v>
      </c>
      <c r="AM48" s="5">
        <v>1</v>
      </c>
    </row>
    <row r="49" spans="1:39" ht="98" x14ac:dyDescent="0.35">
      <c r="A49" s="5">
        <v>5</v>
      </c>
      <c r="B49" s="6">
        <v>5.0999999999999996</v>
      </c>
      <c r="C49" s="7" t="s">
        <v>128</v>
      </c>
      <c r="D49" s="6" t="s">
        <v>40</v>
      </c>
      <c r="E49" s="39" t="s">
        <v>41</v>
      </c>
      <c r="F49" s="9" t="s">
        <v>42</v>
      </c>
      <c r="G49" s="7" t="s">
        <v>141</v>
      </c>
      <c r="H49" s="19" t="s">
        <v>142</v>
      </c>
      <c r="I49" s="11" t="s">
        <v>45</v>
      </c>
      <c r="J49" s="5" t="s">
        <v>46</v>
      </c>
      <c r="K49" s="13">
        <v>6</v>
      </c>
      <c r="L49" s="5">
        <v>1</v>
      </c>
      <c r="M49" s="73">
        <f t="shared" si="2"/>
        <v>6</v>
      </c>
      <c r="Q49" s="5">
        <v>1</v>
      </c>
      <c r="U49" s="5">
        <v>1</v>
      </c>
      <c r="Y49" s="5">
        <v>1</v>
      </c>
      <c r="AC49" s="5"/>
      <c r="AD49" s="5">
        <v>1</v>
      </c>
      <c r="AH49" s="5">
        <v>1</v>
      </c>
      <c r="AM49" s="5">
        <v>1</v>
      </c>
    </row>
    <row r="50" spans="1:39" ht="84" x14ac:dyDescent="0.35">
      <c r="A50" s="5">
        <v>5</v>
      </c>
      <c r="B50" s="6">
        <v>5.0999999999999996</v>
      </c>
      <c r="C50" s="7" t="s">
        <v>143</v>
      </c>
      <c r="D50" s="6" t="s">
        <v>40</v>
      </c>
      <c r="E50" s="39" t="s">
        <v>41</v>
      </c>
      <c r="F50" s="9" t="s">
        <v>42</v>
      </c>
      <c r="G50" s="7" t="s">
        <v>144</v>
      </c>
      <c r="H50" s="42" t="s">
        <v>145</v>
      </c>
      <c r="I50" s="11" t="s">
        <v>45</v>
      </c>
      <c r="J50" s="5" t="s">
        <v>46</v>
      </c>
      <c r="K50" s="13">
        <v>6</v>
      </c>
      <c r="L50" s="5">
        <v>36</v>
      </c>
      <c r="M50" s="73">
        <f t="shared" si="2"/>
        <v>216</v>
      </c>
      <c r="Q50" s="5">
        <v>1</v>
      </c>
      <c r="U50" s="5">
        <v>1</v>
      </c>
      <c r="Y50" s="5">
        <v>1</v>
      </c>
      <c r="AC50" s="5"/>
      <c r="AD50" s="5">
        <v>1</v>
      </c>
      <c r="AH50" s="5">
        <v>1</v>
      </c>
      <c r="AM50" s="5">
        <v>1</v>
      </c>
    </row>
    <row r="51" spans="1:39" ht="56" x14ac:dyDescent="0.35">
      <c r="A51" s="5">
        <v>5</v>
      </c>
      <c r="B51" s="6">
        <v>5.0999999999999996</v>
      </c>
      <c r="C51" s="7" t="s">
        <v>128</v>
      </c>
      <c r="D51" s="6" t="s">
        <v>40</v>
      </c>
      <c r="E51" s="39" t="s">
        <v>41</v>
      </c>
      <c r="F51" s="9" t="s">
        <v>42</v>
      </c>
      <c r="G51" s="7" t="s">
        <v>146</v>
      </c>
      <c r="H51" s="42" t="s">
        <v>147</v>
      </c>
      <c r="I51" s="11" t="s">
        <v>45</v>
      </c>
      <c r="J51" s="5" t="s">
        <v>46</v>
      </c>
      <c r="K51" s="13">
        <v>6</v>
      </c>
      <c r="L51" s="5">
        <v>4</v>
      </c>
      <c r="M51" s="73">
        <f t="shared" si="2"/>
        <v>24</v>
      </c>
      <c r="Q51" s="5">
        <v>1</v>
      </c>
      <c r="U51" s="5">
        <v>1</v>
      </c>
      <c r="Y51" s="5">
        <v>1</v>
      </c>
      <c r="AC51" s="5"/>
      <c r="AD51" s="5">
        <v>1</v>
      </c>
      <c r="AH51" s="5">
        <v>1</v>
      </c>
      <c r="AM51" s="5">
        <v>1</v>
      </c>
    </row>
    <row r="52" spans="1:39" ht="42" x14ac:dyDescent="0.35">
      <c r="A52" s="5">
        <v>5</v>
      </c>
      <c r="B52" s="6">
        <v>5.0999999999999996</v>
      </c>
      <c r="C52" s="7" t="s">
        <v>128</v>
      </c>
      <c r="D52" s="6" t="s">
        <v>40</v>
      </c>
      <c r="E52" s="39" t="s">
        <v>41</v>
      </c>
      <c r="F52" s="9" t="s">
        <v>42</v>
      </c>
      <c r="G52" s="7" t="s">
        <v>148</v>
      </c>
      <c r="H52" s="19" t="s">
        <v>149</v>
      </c>
      <c r="I52" s="11" t="s">
        <v>45</v>
      </c>
      <c r="J52" s="5" t="s">
        <v>46</v>
      </c>
      <c r="K52" s="13">
        <v>6</v>
      </c>
      <c r="L52" s="5">
        <v>2</v>
      </c>
      <c r="M52" s="73">
        <f t="shared" si="2"/>
        <v>12</v>
      </c>
      <c r="Q52" s="5">
        <v>1</v>
      </c>
      <c r="U52" s="5">
        <v>1</v>
      </c>
      <c r="Y52" s="5">
        <v>1</v>
      </c>
      <c r="AC52" s="5"/>
      <c r="AD52" s="5">
        <v>1</v>
      </c>
      <c r="AH52" s="5">
        <v>1</v>
      </c>
      <c r="AM52" s="5">
        <v>1</v>
      </c>
    </row>
    <row r="53" spans="1:39" ht="126" x14ac:dyDescent="0.35">
      <c r="A53" s="5">
        <v>5</v>
      </c>
      <c r="B53" s="6">
        <v>5.2</v>
      </c>
      <c r="C53" s="7" t="s">
        <v>150</v>
      </c>
      <c r="D53" s="6" t="s">
        <v>40</v>
      </c>
      <c r="E53" s="39" t="s">
        <v>41</v>
      </c>
      <c r="F53" s="9" t="s">
        <v>42</v>
      </c>
      <c r="G53" s="7" t="s">
        <v>151</v>
      </c>
      <c r="H53" s="42" t="s">
        <v>152</v>
      </c>
      <c r="I53" s="11" t="s">
        <v>45</v>
      </c>
      <c r="J53" s="5" t="s">
        <v>46</v>
      </c>
      <c r="K53" s="13">
        <v>6</v>
      </c>
      <c r="L53" s="5">
        <v>5</v>
      </c>
      <c r="M53" s="73">
        <f t="shared" si="2"/>
        <v>30</v>
      </c>
      <c r="Q53" s="5">
        <v>1</v>
      </c>
      <c r="U53" s="5">
        <v>1</v>
      </c>
      <c r="Y53" s="5">
        <v>1</v>
      </c>
      <c r="AC53" s="5"/>
      <c r="AD53" s="5">
        <v>1</v>
      </c>
      <c r="AH53" s="5">
        <v>1</v>
      </c>
      <c r="AM53" s="5">
        <v>1</v>
      </c>
    </row>
    <row r="54" spans="1:39" ht="42" x14ac:dyDescent="0.35">
      <c r="A54" s="5">
        <v>5</v>
      </c>
      <c r="B54" s="6">
        <v>5.3</v>
      </c>
      <c r="C54" s="41" t="s">
        <v>153</v>
      </c>
      <c r="D54" s="6" t="s">
        <v>40</v>
      </c>
      <c r="E54" s="39" t="s">
        <v>41</v>
      </c>
      <c r="F54" s="9" t="s">
        <v>42</v>
      </c>
      <c r="G54" s="7" t="s">
        <v>154</v>
      </c>
      <c r="H54" s="23" t="s">
        <v>155</v>
      </c>
      <c r="I54" s="11" t="s">
        <v>45</v>
      </c>
      <c r="J54" s="5" t="s">
        <v>46</v>
      </c>
      <c r="K54" s="13">
        <v>6</v>
      </c>
      <c r="L54" s="5">
        <v>3</v>
      </c>
      <c r="M54" s="73">
        <f t="shared" si="2"/>
        <v>18</v>
      </c>
      <c r="Q54" s="5">
        <v>1</v>
      </c>
      <c r="U54" s="5">
        <v>1</v>
      </c>
      <c r="Y54" s="5">
        <v>1</v>
      </c>
      <c r="AC54" s="5"/>
      <c r="AD54" s="5">
        <v>1</v>
      </c>
      <c r="AH54" s="5">
        <v>1</v>
      </c>
      <c r="AM54" s="5">
        <v>1</v>
      </c>
    </row>
    <row r="55" spans="1:39" ht="84" x14ac:dyDescent="0.35">
      <c r="A55" s="5">
        <v>5</v>
      </c>
      <c r="B55" s="6">
        <v>5.3</v>
      </c>
      <c r="C55" s="41" t="s">
        <v>153</v>
      </c>
      <c r="D55" s="6" t="s">
        <v>40</v>
      </c>
      <c r="E55" s="39" t="s">
        <v>41</v>
      </c>
      <c r="F55" s="9" t="s">
        <v>42</v>
      </c>
      <c r="G55" s="7" t="s">
        <v>156</v>
      </c>
      <c r="H55" s="19" t="s">
        <v>157</v>
      </c>
      <c r="I55" s="11" t="s">
        <v>45</v>
      </c>
      <c r="J55" s="5" t="s">
        <v>46</v>
      </c>
      <c r="K55" s="13">
        <v>6</v>
      </c>
      <c r="L55" s="5">
        <v>1</v>
      </c>
      <c r="M55" s="73">
        <f t="shared" si="2"/>
        <v>6</v>
      </c>
      <c r="Q55" s="5">
        <v>1</v>
      </c>
      <c r="U55" s="5">
        <v>1</v>
      </c>
      <c r="Y55" s="5">
        <v>1</v>
      </c>
      <c r="AC55" s="5"/>
      <c r="AD55" s="5">
        <v>1</v>
      </c>
      <c r="AH55" s="5">
        <v>1</v>
      </c>
      <c r="AM55" s="5">
        <v>1</v>
      </c>
    </row>
    <row r="56" spans="1:39" ht="56" x14ac:dyDescent="0.35">
      <c r="A56" s="5">
        <v>5</v>
      </c>
      <c r="B56" s="6">
        <v>5.4</v>
      </c>
      <c r="C56" s="41" t="s">
        <v>158</v>
      </c>
      <c r="D56" s="6" t="s">
        <v>40</v>
      </c>
      <c r="E56" s="39" t="s">
        <v>41</v>
      </c>
      <c r="F56" s="9" t="s">
        <v>42</v>
      </c>
      <c r="G56" s="7" t="s">
        <v>159</v>
      </c>
      <c r="H56" s="42" t="s">
        <v>160</v>
      </c>
      <c r="I56" s="11" t="s">
        <v>45</v>
      </c>
      <c r="J56" s="5" t="s">
        <v>46</v>
      </c>
      <c r="K56" s="13">
        <v>6</v>
      </c>
      <c r="L56" s="5">
        <v>40</v>
      </c>
      <c r="M56" s="13">
        <f t="shared" si="2"/>
        <v>240</v>
      </c>
      <c r="Q56" s="5">
        <v>1</v>
      </c>
      <c r="U56" s="5">
        <v>1</v>
      </c>
      <c r="Y56" s="5">
        <v>1</v>
      </c>
      <c r="AC56" s="5"/>
      <c r="AD56" s="5">
        <v>1</v>
      </c>
      <c r="AH56" s="5">
        <v>1</v>
      </c>
      <c r="AM56" s="5">
        <v>1</v>
      </c>
    </row>
    <row r="57" spans="1:39" ht="42" x14ac:dyDescent="0.35">
      <c r="A57" s="5">
        <v>5</v>
      </c>
      <c r="B57" s="6">
        <v>5.4</v>
      </c>
      <c r="C57" s="41" t="s">
        <v>158</v>
      </c>
      <c r="D57" s="6" t="s">
        <v>40</v>
      </c>
      <c r="E57" s="39" t="s">
        <v>41</v>
      </c>
      <c r="F57" s="9" t="s">
        <v>42</v>
      </c>
      <c r="G57" s="7" t="s">
        <v>161</v>
      </c>
      <c r="H57" s="42" t="s">
        <v>162</v>
      </c>
      <c r="I57" s="11" t="s">
        <v>45</v>
      </c>
      <c r="J57" s="5" t="s">
        <v>46</v>
      </c>
      <c r="K57" s="13">
        <v>6</v>
      </c>
      <c r="L57" s="5">
        <v>19</v>
      </c>
      <c r="M57" s="5">
        <f t="shared" si="2"/>
        <v>114</v>
      </c>
      <c r="Q57" s="5">
        <v>1</v>
      </c>
      <c r="U57" s="5">
        <v>1</v>
      </c>
      <c r="Y57" s="5">
        <v>1</v>
      </c>
      <c r="AC57" s="5"/>
      <c r="AD57" s="5">
        <v>1</v>
      </c>
      <c r="AH57" s="5">
        <v>1</v>
      </c>
      <c r="AM57" s="5">
        <v>1</v>
      </c>
    </row>
    <row r="58" spans="1:39" ht="56" x14ac:dyDescent="0.35">
      <c r="A58" s="5">
        <v>5</v>
      </c>
      <c r="B58" s="6">
        <v>5.4</v>
      </c>
      <c r="C58" s="41" t="s">
        <v>158</v>
      </c>
      <c r="D58" s="6" t="s">
        <v>40</v>
      </c>
      <c r="E58" s="39" t="s">
        <v>41</v>
      </c>
      <c r="F58" s="9" t="s">
        <v>42</v>
      </c>
      <c r="G58" s="7" t="s">
        <v>163</v>
      </c>
      <c r="H58" s="42" t="s">
        <v>164</v>
      </c>
      <c r="I58" s="11" t="s">
        <v>45</v>
      </c>
      <c r="J58" s="5" t="s">
        <v>46</v>
      </c>
      <c r="K58" s="13">
        <v>6</v>
      </c>
      <c r="L58" s="5">
        <v>2</v>
      </c>
      <c r="M58" s="5">
        <f t="shared" si="2"/>
        <v>12</v>
      </c>
      <c r="Q58" s="5">
        <v>1</v>
      </c>
      <c r="U58" s="5">
        <v>1</v>
      </c>
      <c r="Y58" s="5">
        <v>1</v>
      </c>
      <c r="AC58" s="5"/>
      <c r="AD58" s="5">
        <v>1</v>
      </c>
      <c r="AH58" s="5">
        <v>1</v>
      </c>
      <c r="AM58" s="5">
        <v>1</v>
      </c>
    </row>
    <row r="59" spans="1:39" ht="56" x14ac:dyDescent="0.35">
      <c r="A59" s="5">
        <v>5</v>
      </c>
      <c r="B59" s="6">
        <v>5.4</v>
      </c>
      <c r="C59" s="41" t="s">
        <v>158</v>
      </c>
      <c r="D59" s="6" t="s">
        <v>40</v>
      </c>
      <c r="E59" s="39" t="s">
        <v>41</v>
      </c>
      <c r="F59" s="9" t="s">
        <v>42</v>
      </c>
      <c r="G59" s="7" t="s">
        <v>165</v>
      </c>
      <c r="H59" s="23" t="s">
        <v>166</v>
      </c>
      <c r="I59" s="11" t="s">
        <v>45</v>
      </c>
      <c r="J59" s="5" t="s">
        <v>46</v>
      </c>
      <c r="K59" s="13">
        <v>6</v>
      </c>
      <c r="L59" s="5">
        <v>4</v>
      </c>
      <c r="M59" s="5">
        <f t="shared" si="2"/>
        <v>24</v>
      </c>
      <c r="Q59" s="5">
        <v>1</v>
      </c>
      <c r="U59" s="5">
        <v>1</v>
      </c>
      <c r="Y59" s="5">
        <v>1</v>
      </c>
      <c r="AC59" s="5"/>
      <c r="AD59" s="5">
        <v>1</v>
      </c>
      <c r="AH59" s="5">
        <v>1</v>
      </c>
      <c r="AM59" s="5">
        <v>1</v>
      </c>
    </row>
    <row r="60" spans="1:39" ht="56" x14ac:dyDescent="0.35">
      <c r="A60" s="5">
        <v>5</v>
      </c>
      <c r="B60" s="6">
        <v>5.4</v>
      </c>
      <c r="C60" s="41" t="s">
        <v>158</v>
      </c>
      <c r="D60" s="6" t="s">
        <v>40</v>
      </c>
      <c r="E60" s="39" t="s">
        <v>41</v>
      </c>
      <c r="F60" s="9" t="s">
        <v>42</v>
      </c>
      <c r="G60" s="7" t="s">
        <v>167</v>
      </c>
      <c r="H60" s="19" t="s">
        <v>168</v>
      </c>
      <c r="I60" s="11" t="s">
        <v>45</v>
      </c>
      <c r="J60" s="5" t="s">
        <v>46</v>
      </c>
      <c r="K60" s="13">
        <v>6</v>
      </c>
      <c r="L60" s="5">
        <v>4</v>
      </c>
      <c r="M60" s="5">
        <f t="shared" si="2"/>
        <v>24</v>
      </c>
      <c r="Q60" s="5">
        <v>1</v>
      </c>
      <c r="U60" s="5">
        <v>1</v>
      </c>
      <c r="Y60" s="5">
        <v>1</v>
      </c>
      <c r="AC60" s="5"/>
      <c r="AD60" s="5">
        <v>1</v>
      </c>
      <c r="AH60" s="5">
        <v>1</v>
      </c>
      <c r="AM60" s="5">
        <v>1</v>
      </c>
    </row>
    <row r="61" spans="1:39" ht="56" x14ac:dyDescent="0.35">
      <c r="A61" s="5">
        <v>5</v>
      </c>
      <c r="B61" s="6">
        <v>5.4</v>
      </c>
      <c r="C61" s="41" t="s">
        <v>158</v>
      </c>
      <c r="D61" s="6" t="s">
        <v>40</v>
      </c>
      <c r="E61" s="39" t="s">
        <v>41</v>
      </c>
      <c r="F61" s="9" t="s">
        <v>42</v>
      </c>
      <c r="G61" s="7" t="s">
        <v>169</v>
      </c>
      <c r="H61" s="42" t="s">
        <v>170</v>
      </c>
      <c r="I61" s="11" t="s">
        <v>45</v>
      </c>
      <c r="J61" s="5" t="s">
        <v>46</v>
      </c>
      <c r="K61" s="13">
        <v>6</v>
      </c>
      <c r="L61" s="5">
        <v>5</v>
      </c>
      <c r="M61" s="5">
        <f t="shared" si="2"/>
        <v>30</v>
      </c>
      <c r="Q61" s="5">
        <v>1</v>
      </c>
      <c r="U61" s="5">
        <v>1</v>
      </c>
      <c r="Y61" s="5">
        <v>1</v>
      </c>
      <c r="AC61" s="5"/>
      <c r="AD61" s="5">
        <v>1</v>
      </c>
      <c r="AH61" s="5">
        <v>1</v>
      </c>
      <c r="AM61" s="5">
        <v>1</v>
      </c>
    </row>
    <row r="62" spans="1:39" ht="102" customHeight="1" x14ac:dyDescent="0.35">
      <c r="A62" s="5">
        <v>5</v>
      </c>
      <c r="B62" s="6">
        <v>5.5</v>
      </c>
      <c r="C62" s="43" t="s">
        <v>171</v>
      </c>
      <c r="D62" s="6" t="s">
        <v>40</v>
      </c>
      <c r="E62" s="39" t="s">
        <v>41</v>
      </c>
      <c r="F62" s="9" t="s">
        <v>42</v>
      </c>
      <c r="G62" s="7" t="s">
        <v>172</v>
      </c>
      <c r="H62" s="44" t="s">
        <v>173</v>
      </c>
      <c r="I62" s="11" t="s">
        <v>45</v>
      </c>
      <c r="J62" s="5" t="s">
        <v>46</v>
      </c>
      <c r="K62" s="13">
        <v>6</v>
      </c>
      <c r="L62" s="5">
        <v>11</v>
      </c>
      <c r="M62" s="5">
        <f t="shared" si="2"/>
        <v>66</v>
      </c>
      <c r="Q62" s="5">
        <v>1</v>
      </c>
      <c r="U62" s="5">
        <v>1</v>
      </c>
      <c r="Y62" s="5">
        <v>1</v>
      </c>
      <c r="AC62" s="5"/>
      <c r="AD62" s="5">
        <v>1</v>
      </c>
      <c r="AH62" s="5">
        <v>1</v>
      </c>
      <c r="AM62" s="5">
        <v>1</v>
      </c>
    </row>
    <row r="63" spans="1:39" ht="42" x14ac:dyDescent="0.35">
      <c r="A63" s="5">
        <v>5</v>
      </c>
      <c r="B63" s="6">
        <v>5.5</v>
      </c>
      <c r="C63" s="43" t="s">
        <v>171</v>
      </c>
      <c r="D63" s="6" t="s">
        <v>40</v>
      </c>
      <c r="E63" s="39" t="s">
        <v>41</v>
      </c>
      <c r="F63" s="9" t="s">
        <v>42</v>
      </c>
      <c r="G63" s="7" t="s">
        <v>174</v>
      </c>
      <c r="H63" s="19" t="s">
        <v>175</v>
      </c>
      <c r="I63" s="11" t="s">
        <v>45</v>
      </c>
      <c r="J63" s="5" t="s">
        <v>46</v>
      </c>
      <c r="K63" s="13">
        <v>6</v>
      </c>
      <c r="L63" s="5">
        <v>4</v>
      </c>
      <c r="M63" s="5">
        <f t="shared" si="2"/>
        <v>24</v>
      </c>
      <c r="Q63" s="5">
        <v>1</v>
      </c>
      <c r="U63" s="5">
        <v>1</v>
      </c>
      <c r="Y63" s="5">
        <v>1</v>
      </c>
      <c r="AC63" s="5"/>
      <c r="AD63" s="5">
        <v>1</v>
      </c>
      <c r="AH63" s="5">
        <v>1</v>
      </c>
      <c r="AM63" s="5">
        <v>1</v>
      </c>
    </row>
    <row r="64" spans="1:39" ht="56" x14ac:dyDescent="0.35">
      <c r="A64" s="5">
        <v>5</v>
      </c>
      <c r="B64" s="6">
        <v>5.6</v>
      </c>
      <c r="C64" s="43" t="s">
        <v>176</v>
      </c>
      <c r="D64" s="6" t="s">
        <v>40</v>
      </c>
      <c r="E64" s="39" t="s">
        <v>41</v>
      </c>
      <c r="F64" s="9" t="s">
        <v>42</v>
      </c>
      <c r="G64" s="7" t="s">
        <v>177</v>
      </c>
      <c r="H64" s="23" t="s">
        <v>178</v>
      </c>
      <c r="I64" s="11" t="s">
        <v>45</v>
      </c>
      <c r="J64" s="5" t="s">
        <v>46</v>
      </c>
      <c r="K64" s="13">
        <v>6</v>
      </c>
      <c r="L64" s="5">
        <v>34</v>
      </c>
      <c r="M64" s="5">
        <f t="shared" si="2"/>
        <v>204</v>
      </c>
      <c r="Q64" s="5">
        <v>1</v>
      </c>
      <c r="U64" s="5">
        <v>1</v>
      </c>
      <c r="Y64" s="5">
        <v>1</v>
      </c>
      <c r="AC64" s="5"/>
      <c r="AD64" s="5">
        <v>1</v>
      </c>
      <c r="AH64" s="5">
        <v>1</v>
      </c>
      <c r="AM64" s="5">
        <v>1</v>
      </c>
    </row>
    <row r="65" spans="1:39" ht="84" x14ac:dyDescent="0.35">
      <c r="A65" s="5">
        <v>5</v>
      </c>
      <c r="B65" s="6">
        <v>5.7</v>
      </c>
      <c r="C65" s="43" t="s">
        <v>179</v>
      </c>
      <c r="D65" s="6" t="s">
        <v>40</v>
      </c>
      <c r="E65" s="39" t="s">
        <v>41</v>
      </c>
      <c r="F65" s="9" t="s">
        <v>42</v>
      </c>
      <c r="G65" s="7" t="s">
        <v>180</v>
      </c>
      <c r="H65" s="42" t="s">
        <v>181</v>
      </c>
      <c r="I65" s="11" t="s">
        <v>45</v>
      </c>
      <c r="J65" s="5" t="s">
        <v>46</v>
      </c>
      <c r="K65" s="13">
        <v>6</v>
      </c>
      <c r="L65" s="5">
        <v>65</v>
      </c>
      <c r="M65" s="5">
        <f t="shared" si="2"/>
        <v>390</v>
      </c>
      <c r="Q65" s="5">
        <v>1</v>
      </c>
      <c r="U65" s="5">
        <v>1</v>
      </c>
      <c r="Y65" s="5">
        <v>1</v>
      </c>
      <c r="AC65" s="5"/>
      <c r="AD65" s="5">
        <v>1</v>
      </c>
      <c r="AH65" s="5">
        <v>1</v>
      </c>
      <c r="AM65" s="5">
        <v>1</v>
      </c>
    </row>
    <row r="66" spans="1:39" ht="56" x14ac:dyDescent="0.35">
      <c r="A66" s="5">
        <v>5</v>
      </c>
      <c r="B66" s="6">
        <v>5.8</v>
      </c>
      <c r="C66" s="43" t="s">
        <v>182</v>
      </c>
      <c r="D66" s="6" t="s">
        <v>40</v>
      </c>
      <c r="E66" s="39" t="s">
        <v>41</v>
      </c>
      <c r="F66" s="9" t="s">
        <v>42</v>
      </c>
      <c r="G66" s="7" t="s">
        <v>183</v>
      </c>
      <c r="H66" s="20" t="s">
        <v>184</v>
      </c>
      <c r="I66" s="11" t="s">
        <v>45</v>
      </c>
      <c r="J66" s="5" t="s">
        <v>46</v>
      </c>
      <c r="K66" s="13">
        <v>6</v>
      </c>
      <c r="L66" s="5">
        <v>26</v>
      </c>
      <c r="M66" s="5">
        <f t="shared" si="2"/>
        <v>156</v>
      </c>
      <c r="Q66" s="5">
        <v>1</v>
      </c>
      <c r="U66" s="5">
        <v>1</v>
      </c>
      <c r="Y66" s="5">
        <v>1</v>
      </c>
      <c r="AC66" s="5"/>
      <c r="AD66" s="5">
        <v>1</v>
      </c>
      <c r="AH66" s="5">
        <v>1</v>
      </c>
      <c r="AM66" s="5">
        <v>1</v>
      </c>
    </row>
    <row r="67" spans="1:39" ht="56" x14ac:dyDescent="0.35">
      <c r="A67" s="5">
        <v>5</v>
      </c>
      <c r="B67" s="6">
        <v>5.9</v>
      </c>
      <c r="C67" s="43" t="s">
        <v>185</v>
      </c>
      <c r="D67" s="6" t="s">
        <v>40</v>
      </c>
      <c r="E67" s="39" t="s">
        <v>41</v>
      </c>
      <c r="F67" s="9" t="s">
        <v>42</v>
      </c>
      <c r="G67" s="7" t="s">
        <v>186</v>
      </c>
      <c r="H67" s="23" t="s">
        <v>187</v>
      </c>
      <c r="I67" s="11" t="s">
        <v>45</v>
      </c>
      <c r="J67" s="5" t="s">
        <v>46</v>
      </c>
      <c r="K67" s="13">
        <v>6</v>
      </c>
      <c r="L67" s="5">
        <v>5</v>
      </c>
      <c r="M67" s="5">
        <f t="shared" si="2"/>
        <v>30</v>
      </c>
      <c r="Q67" s="5">
        <v>1</v>
      </c>
      <c r="U67" s="5">
        <v>1</v>
      </c>
      <c r="Y67" s="5">
        <v>1</v>
      </c>
      <c r="AC67" s="5"/>
      <c r="AD67" s="5">
        <v>1</v>
      </c>
      <c r="AH67" s="5">
        <v>1</v>
      </c>
      <c r="AM67" s="5">
        <v>1</v>
      </c>
    </row>
    <row r="68" spans="1:39" ht="72.5" x14ac:dyDescent="0.35">
      <c r="A68" s="5">
        <v>5</v>
      </c>
      <c r="B68" s="34">
        <v>5.0999999999999996</v>
      </c>
      <c r="C68" s="43" t="s">
        <v>188</v>
      </c>
      <c r="D68" s="6" t="s">
        <v>40</v>
      </c>
      <c r="E68" s="39" t="s">
        <v>41</v>
      </c>
      <c r="F68" s="9" t="s">
        <v>42</v>
      </c>
      <c r="G68" s="7" t="s">
        <v>189</v>
      </c>
      <c r="H68" s="37" t="s">
        <v>190</v>
      </c>
      <c r="I68" s="11" t="s">
        <v>45</v>
      </c>
      <c r="J68" s="5" t="s">
        <v>46</v>
      </c>
      <c r="K68" s="13">
        <v>6</v>
      </c>
      <c r="L68" s="5">
        <v>19</v>
      </c>
      <c r="M68" s="5">
        <f t="shared" si="2"/>
        <v>114</v>
      </c>
      <c r="Q68" s="5">
        <v>1</v>
      </c>
      <c r="U68" s="5">
        <v>1</v>
      </c>
      <c r="Y68" s="5">
        <v>1</v>
      </c>
      <c r="AC68" s="5"/>
      <c r="AD68" s="5">
        <v>1</v>
      </c>
      <c r="AH68" s="5">
        <v>1</v>
      </c>
      <c r="AM68" s="5">
        <v>1</v>
      </c>
    </row>
    <row r="69" spans="1:39" ht="43.5" x14ac:dyDescent="0.35">
      <c r="A69" s="5">
        <v>5</v>
      </c>
      <c r="B69" s="6">
        <v>5.1100000000000003</v>
      </c>
      <c r="C69" s="43" t="s">
        <v>191</v>
      </c>
      <c r="D69" s="6" t="s">
        <v>40</v>
      </c>
      <c r="E69" s="39" t="s">
        <v>41</v>
      </c>
      <c r="F69" s="9" t="s">
        <v>42</v>
      </c>
      <c r="G69" s="7" t="s">
        <v>192</v>
      </c>
      <c r="H69" s="43" t="s">
        <v>193</v>
      </c>
      <c r="I69" s="11" t="s">
        <v>45</v>
      </c>
      <c r="J69" s="5" t="s">
        <v>46</v>
      </c>
      <c r="K69" s="13">
        <v>6</v>
      </c>
      <c r="L69" s="5">
        <v>5</v>
      </c>
      <c r="M69" s="5">
        <f t="shared" si="2"/>
        <v>30</v>
      </c>
      <c r="Q69" s="5">
        <v>1</v>
      </c>
      <c r="U69" s="5">
        <v>1</v>
      </c>
      <c r="Y69" s="5">
        <v>1</v>
      </c>
      <c r="AC69" s="5"/>
      <c r="AD69" s="5">
        <v>1</v>
      </c>
      <c r="AH69" s="5">
        <v>1</v>
      </c>
      <c r="AM69" s="5">
        <v>1</v>
      </c>
    </row>
    <row r="70" spans="1:39" s="25" customFormat="1" ht="29" x14ac:dyDescent="0.35">
      <c r="A70" s="25">
        <v>5</v>
      </c>
      <c r="B70" s="26">
        <v>5.12</v>
      </c>
      <c r="C70" s="27" t="s">
        <v>194</v>
      </c>
      <c r="D70" s="26" t="s">
        <v>100</v>
      </c>
      <c r="E70" s="31" t="s">
        <v>41</v>
      </c>
      <c r="F70" s="29" t="s">
        <v>42</v>
      </c>
      <c r="G70" s="27" t="s">
        <v>101</v>
      </c>
      <c r="H70" s="45" t="s">
        <v>101</v>
      </c>
      <c r="I70" s="28" t="s">
        <v>102</v>
      </c>
      <c r="J70" s="31"/>
      <c r="K70" s="32" t="s">
        <v>103</v>
      </c>
      <c r="M70" s="33">
        <f>882/2</f>
        <v>441</v>
      </c>
    </row>
    <row r="71" spans="1:39" ht="87" x14ac:dyDescent="0.35">
      <c r="A71" s="5">
        <v>6</v>
      </c>
      <c r="B71" s="6">
        <v>6.1</v>
      </c>
      <c r="C71" s="41" t="s">
        <v>195</v>
      </c>
      <c r="D71" s="39" t="s">
        <v>40</v>
      </c>
      <c r="E71" s="17" t="s">
        <v>41</v>
      </c>
      <c r="F71" s="9" t="s">
        <v>42</v>
      </c>
      <c r="G71" s="7" t="s">
        <v>196</v>
      </c>
      <c r="H71" s="46" t="s">
        <v>197</v>
      </c>
      <c r="I71" s="11" t="s">
        <v>45</v>
      </c>
      <c r="J71" s="5" t="s">
        <v>46</v>
      </c>
      <c r="K71" s="5">
        <v>6</v>
      </c>
      <c r="L71" s="5">
        <v>350</v>
      </c>
      <c r="M71" s="5">
        <f t="shared" ref="M71:M81" si="3">L71*K71</f>
        <v>2100</v>
      </c>
      <c r="Q71" s="5">
        <v>1</v>
      </c>
      <c r="U71" s="5">
        <v>1</v>
      </c>
      <c r="Y71" s="5">
        <v>1</v>
      </c>
      <c r="AC71" s="5"/>
      <c r="AD71" s="5">
        <v>1</v>
      </c>
      <c r="AH71" s="5">
        <v>1</v>
      </c>
      <c r="AM71" s="5">
        <v>1</v>
      </c>
    </row>
    <row r="72" spans="1:39" ht="29" x14ac:dyDescent="0.35">
      <c r="A72" s="5">
        <v>6</v>
      </c>
      <c r="B72" s="6">
        <v>6.2</v>
      </c>
      <c r="C72" s="41" t="s">
        <v>198</v>
      </c>
      <c r="D72" s="39" t="s">
        <v>40</v>
      </c>
      <c r="E72" s="17" t="s">
        <v>41</v>
      </c>
      <c r="F72" s="9" t="s">
        <v>42</v>
      </c>
      <c r="G72" s="7" t="s">
        <v>199</v>
      </c>
      <c r="H72" s="46" t="s">
        <v>200</v>
      </c>
      <c r="I72" s="11" t="s">
        <v>45</v>
      </c>
      <c r="J72" s="5" t="s">
        <v>46</v>
      </c>
      <c r="K72" s="5">
        <v>6</v>
      </c>
      <c r="L72" s="5">
        <v>10</v>
      </c>
      <c r="M72" s="5">
        <f t="shared" si="3"/>
        <v>60</v>
      </c>
      <c r="Q72" s="5">
        <v>1</v>
      </c>
      <c r="U72" s="5">
        <v>1</v>
      </c>
      <c r="Y72" s="5">
        <v>1</v>
      </c>
      <c r="AC72" s="5"/>
      <c r="AD72" s="5">
        <v>1</v>
      </c>
      <c r="AH72" s="5">
        <v>1</v>
      </c>
      <c r="AM72" s="5">
        <v>1</v>
      </c>
    </row>
    <row r="73" spans="1:39" ht="58" x14ac:dyDescent="0.35">
      <c r="A73" s="5">
        <v>6</v>
      </c>
      <c r="B73" s="6">
        <v>6.3</v>
      </c>
      <c r="C73" s="41" t="s">
        <v>201</v>
      </c>
      <c r="D73" s="39" t="s">
        <v>40</v>
      </c>
      <c r="E73" s="17" t="s">
        <v>41</v>
      </c>
      <c r="F73" s="9" t="s">
        <v>42</v>
      </c>
      <c r="G73" s="7" t="s">
        <v>202</v>
      </c>
      <c r="H73" s="46" t="s">
        <v>203</v>
      </c>
      <c r="I73" s="11" t="s">
        <v>45</v>
      </c>
      <c r="J73" s="5" t="s">
        <v>46</v>
      </c>
      <c r="K73" s="5">
        <v>6</v>
      </c>
      <c r="L73" s="5">
        <v>6</v>
      </c>
      <c r="M73" s="5">
        <f t="shared" si="3"/>
        <v>36</v>
      </c>
      <c r="Q73" s="5">
        <v>1</v>
      </c>
      <c r="U73" s="5">
        <v>1</v>
      </c>
      <c r="Y73" s="5">
        <v>1</v>
      </c>
      <c r="AC73" s="5"/>
      <c r="AD73" s="5">
        <v>1</v>
      </c>
      <c r="AH73" s="5">
        <v>1</v>
      </c>
      <c r="AM73" s="5">
        <v>1</v>
      </c>
    </row>
    <row r="74" spans="1:39" ht="43.5" x14ac:dyDescent="0.35">
      <c r="A74" s="5">
        <v>6</v>
      </c>
      <c r="B74" s="6">
        <v>6.4</v>
      </c>
      <c r="C74" s="41" t="s">
        <v>204</v>
      </c>
      <c r="D74" s="39" t="s">
        <v>40</v>
      </c>
      <c r="E74" s="17" t="s">
        <v>41</v>
      </c>
      <c r="F74" s="9" t="s">
        <v>42</v>
      </c>
      <c r="G74" s="7" t="s">
        <v>205</v>
      </c>
      <c r="H74" s="46" t="s">
        <v>206</v>
      </c>
      <c r="I74" s="11" t="s">
        <v>45</v>
      </c>
      <c r="J74" s="5" t="s">
        <v>46</v>
      </c>
      <c r="K74" s="5">
        <v>6</v>
      </c>
      <c r="L74" s="5">
        <v>75</v>
      </c>
      <c r="M74" s="5">
        <f t="shared" si="3"/>
        <v>450</v>
      </c>
      <c r="Q74" s="5">
        <v>1</v>
      </c>
      <c r="U74" s="5">
        <v>1</v>
      </c>
      <c r="Y74" s="5">
        <v>1</v>
      </c>
      <c r="AC74" s="5"/>
      <c r="AD74" s="5">
        <v>1</v>
      </c>
      <c r="AH74" s="5">
        <v>1</v>
      </c>
      <c r="AM74" s="5">
        <v>1</v>
      </c>
    </row>
    <row r="75" spans="1:39" ht="43.5" x14ac:dyDescent="0.35">
      <c r="A75" s="5">
        <v>6</v>
      </c>
      <c r="B75" s="6">
        <v>6.5</v>
      </c>
      <c r="C75" s="41" t="s">
        <v>207</v>
      </c>
      <c r="D75" s="39" t="s">
        <v>40</v>
      </c>
      <c r="E75" s="17" t="s">
        <v>41</v>
      </c>
      <c r="F75" s="9" t="s">
        <v>42</v>
      </c>
      <c r="G75" s="7" t="s">
        <v>208</v>
      </c>
      <c r="H75" s="46" t="s">
        <v>209</v>
      </c>
      <c r="I75" s="11" t="s">
        <v>45</v>
      </c>
      <c r="J75" s="5" t="s">
        <v>46</v>
      </c>
      <c r="K75" s="5">
        <v>6</v>
      </c>
      <c r="L75" s="5">
        <v>80</v>
      </c>
      <c r="M75" s="5">
        <f t="shared" si="3"/>
        <v>480</v>
      </c>
      <c r="Q75" s="5">
        <v>1</v>
      </c>
      <c r="U75" s="5">
        <v>1</v>
      </c>
      <c r="Y75" s="5">
        <v>1</v>
      </c>
      <c r="AC75" s="5"/>
      <c r="AD75" s="5">
        <v>1</v>
      </c>
      <c r="AH75" s="5">
        <v>1</v>
      </c>
      <c r="AM75" s="5">
        <v>1</v>
      </c>
    </row>
    <row r="76" spans="1:39" ht="43.5" x14ac:dyDescent="0.35">
      <c r="A76" s="5">
        <v>6</v>
      </c>
      <c r="B76" s="6">
        <v>6.6</v>
      </c>
      <c r="C76" s="41" t="s">
        <v>210</v>
      </c>
      <c r="D76" s="39" t="s">
        <v>40</v>
      </c>
      <c r="E76" s="17" t="s">
        <v>41</v>
      </c>
      <c r="F76" s="9" t="s">
        <v>42</v>
      </c>
      <c r="G76" s="7" t="s">
        <v>211</v>
      </c>
      <c r="H76" s="46" t="s">
        <v>212</v>
      </c>
      <c r="I76" s="11" t="s">
        <v>45</v>
      </c>
      <c r="J76" s="5" t="s">
        <v>46</v>
      </c>
      <c r="K76" s="5">
        <v>6</v>
      </c>
      <c r="L76" s="5">
        <v>60</v>
      </c>
      <c r="M76" s="5">
        <f t="shared" si="3"/>
        <v>360</v>
      </c>
      <c r="Q76" s="5">
        <v>1</v>
      </c>
      <c r="U76" s="5">
        <v>1</v>
      </c>
      <c r="Y76" s="5">
        <v>1</v>
      </c>
      <c r="AC76" s="5"/>
      <c r="AD76" s="5">
        <v>1</v>
      </c>
      <c r="AH76" s="5">
        <v>1</v>
      </c>
      <c r="AM76" s="5">
        <v>1</v>
      </c>
    </row>
    <row r="77" spans="1:39" ht="43.5" x14ac:dyDescent="0.35">
      <c r="A77" s="5">
        <v>6</v>
      </c>
      <c r="B77" s="6">
        <v>6.7</v>
      </c>
      <c r="C77" s="41" t="s">
        <v>213</v>
      </c>
      <c r="D77" s="39" t="s">
        <v>40</v>
      </c>
      <c r="E77" s="17" t="s">
        <v>41</v>
      </c>
      <c r="F77" s="9" t="s">
        <v>42</v>
      </c>
      <c r="G77" s="7" t="s">
        <v>214</v>
      </c>
      <c r="H77" s="47" t="s">
        <v>215</v>
      </c>
      <c r="I77" s="11" t="s">
        <v>45</v>
      </c>
      <c r="J77" s="5" t="s">
        <v>46</v>
      </c>
      <c r="K77" s="5">
        <v>6</v>
      </c>
      <c r="L77" s="5">
        <v>50</v>
      </c>
      <c r="M77" s="5">
        <f t="shared" si="3"/>
        <v>300</v>
      </c>
      <c r="Q77" s="5">
        <v>1</v>
      </c>
      <c r="U77" s="5">
        <v>1</v>
      </c>
      <c r="Y77" s="5">
        <v>1</v>
      </c>
      <c r="AC77" s="5"/>
      <c r="AD77" s="5">
        <v>1</v>
      </c>
      <c r="AH77" s="5">
        <v>1</v>
      </c>
      <c r="AM77" s="5">
        <v>1</v>
      </c>
    </row>
    <row r="78" spans="1:39" ht="43.5" x14ac:dyDescent="0.35">
      <c r="A78" s="5">
        <v>6</v>
      </c>
      <c r="B78" s="6">
        <v>6.8</v>
      </c>
      <c r="C78" s="41" t="s">
        <v>216</v>
      </c>
      <c r="D78" s="39" t="s">
        <v>40</v>
      </c>
      <c r="E78" s="17" t="s">
        <v>41</v>
      </c>
      <c r="F78" s="9" t="s">
        <v>42</v>
      </c>
      <c r="G78" s="7" t="s">
        <v>217</v>
      </c>
      <c r="H78" s="47" t="s">
        <v>218</v>
      </c>
      <c r="I78" s="11" t="s">
        <v>45</v>
      </c>
      <c r="J78" s="5" t="s">
        <v>46</v>
      </c>
      <c r="K78" s="5">
        <v>6</v>
      </c>
      <c r="L78" s="5">
        <v>12</v>
      </c>
      <c r="M78" s="5">
        <f t="shared" si="3"/>
        <v>72</v>
      </c>
      <c r="Q78" s="5">
        <v>1</v>
      </c>
      <c r="U78" s="5">
        <v>1</v>
      </c>
      <c r="Y78" s="5">
        <v>1</v>
      </c>
      <c r="AC78" s="5"/>
      <c r="AD78" s="5">
        <v>1</v>
      </c>
      <c r="AH78" s="5">
        <v>1</v>
      </c>
      <c r="AM78" s="5">
        <v>1</v>
      </c>
    </row>
    <row r="79" spans="1:39" ht="29" x14ac:dyDescent="0.35">
      <c r="A79" s="5">
        <v>6</v>
      </c>
      <c r="B79" s="6">
        <v>6.9</v>
      </c>
      <c r="C79" s="41" t="s">
        <v>219</v>
      </c>
      <c r="D79" s="39" t="s">
        <v>40</v>
      </c>
      <c r="E79" s="17" t="s">
        <v>41</v>
      </c>
      <c r="F79" s="9" t="s">
        <v>42</v>
      </c>
      <c r="G79" s="7" t="s">
        <v>220</v>
      </c>
      <c r="H79" s="48" t="s">
        <v>221</v>
      </c>
      <c r="I79" s="11" t="s">
        <v>45</v>
      </c>
      <c r="J79" s="5" t="s">
        <v>46</v>
      </c>
      <c r="K79" s="5">
        <v>6</v>
      </c>
      <c r="L79" s="5">
        <v>5</v>
      </c>
      <c r="M79" s="5">
        <f t="shared" si="3"/>
        <v>30</v>
      </c>
      <c r="Q79" s="5">
        <v>1</v>
      </c>
      <c r="U79" s="5">
        <v>1</v>
      </c>
      <c r="Y79" s="5">
        <v>1</v>
      </c>
      <c r="AC79" s="5"/>
      <c r="AD79" s="5">
        <v>1</v>
      </c>
      <c r="AH79" s="5">
        <v>1</v>
      </c>
      <c r="AM79" s="5">
        <v>1</v>
      </c>
    </row>
    <row r="80" spans="1:39" ht="43.5" x14ac:dyDescent="0.35">
      <c r="A80" s="5">
        <v>6</v>
      </c>
      <c r="B80" s="34">
        <v>6.1</v>
      </c>
      <c r="C80" s="41" t="s">
        <v>222</v>
      </c>
      <c r="D80" s="39" t="s">
        <v>40</v>
      </c>
      <c r="E80" s="17" t="s">
        <v>41</v>
      </c>
      <c r="F80" s="9" t="s">
        <v>42</v>
      </c>
      <c r="G80" s="7" t="s">
        <v>223</v>
      </c>
      <c r="H80" s="48" t="s">
        <v>224</v>
      </c>
      <c r="I80" s="11" t="s">
        <v>45</v>
      </c>
      <c r="J80" s="5" t="s">
        <v>46</v>
      </c>
      <c r="K80" s="5">
        <v>6</v>
      </c>
      <c r="L80" s="5">
        <v>5</v>
      </c>
      <c r="M80" s="5">
        <f t="shared" si="3"/>
        <v>30</v>
      </c>
      <c r="Q80" s="5">
        <v>1</v>
      </c>
      <c r="U80" s="5">
        <v>1</v>
      </c>
      <c r="Y80" s="5">
        <v>1</v>
      </c>
      <c r="AC80" s="5"/>
      <c r="AD80" s="5">
        <v>1</v>
      </c>
      <c r="AH80" s="5">
        <v>1</v>
      </c>
      <c r="AM80" s="5">
        <v>1</v>
      </c>
    </row>
    <row r="81" spans="1:39" ht="39" x14ac:dyDescent="0.35">
      <c r="A81" s="5">
        <v>6</v>
      </c>
      <c r="B81" s="6">
        <v>6.11</v>
      </c>
      <c r="C81" s="41" t="s">
        <v>225</v>
      </c>
      <c r="D81" s="39" t="s">
        <v>40</v>
      </c>
      <c r="E81" s="17" t="s">
        <v>41</v>
      </c>
      <c r="F81" s="9" t="s">
        <v>42</v>
      </c>
      <c r="G81" s="7" t="s">
        <v>226</v>
      </c>
      <c r="H81" s="10" t="s">
        <v>227</v>
      </c>
      <c r="I81" s="11" t="s">
        <v>45</v>
      </c>
      <c r="J81" s="5" t="s">
        <v>46</v>
      </c>
      <c r="K81" s="5">
        <v>6</v>
      </c>
      <c r="L81" s="5">
        <v>8</v>
      </c>
      <c r="M81" s="5">
        <f t="shared" si="3"/>
        <v>48</v>
      </c>
      <c r="Q81" s="5">
        <v>1</v>
      </c>
      <c r="U81" s="5">
        <v>1</v>
      </c>
      <c r="Y81" s="5">
        <v>1</v>
      </c>
      <c r="AC81" s="5"/>
      <c r="AD81" s="5">
        <v>1</v>
      </c>
      <c r="AH81" s="5">
        <v>1</v>
      </c>
      <c r="AM81" s="5">
        <v>1</v>
      </c>
    </row>
    <row r="82" spans="1:39" s="25" customFormat="1" ht="29" x14ac:dyDescent="0.35">
      <c r="A82" s="25">
        <v>6</v>
      </c>
      <c r="B82" s="26">
        <v>6.12</v>
      </c>
      <c r="C82" s="27" t="s">
        <v>228</v>
      </c>
      <c r="D82" s="26" t="s">
        <v>100</v>
      </c>
      <c r="E82" s="28" t="s">
        <v>41</v>
      </c>
      <c r="F82" s="29" t="s">
        <v>42</v>
      </c>
      <c r="G82" s="27" t="s">
        <v>101</v>
      </c>
      <c r="H82" s="49" t="s">
        <v>101</v>
      </c>
      <c r="I82" s="28" t="s">
        <v>102</v>
      </c>
      <c r="J82" s="31"/>
      <c r="K82" s="32" t="s">
        <v>103</v>
      </c>
      <c r="M82" s="33">
        <f>441/2</f>
        <v>220.5</v>
      </c>
    </row>
    <row r="83" spans="1:39" ht="101.5" x14ac:dyDescent="0.35">
      <c r="A83" s="5">
        <v>3</v>
      </c>
      <c r="B83" s="6">
        <v>3.1</v>
      </c>
      <c r="C83" s="7" t="s">
        <v>229</v>
      </c>
      <c r="D83" s="39" t="s">
        <v>40</v>
      </c>
      <c r="E83" s="17" t="s">
        <v>41</v>
      </c>
      <c r="F83" s="9" t="s">
        <v>42</v>
      </c>
      <c r="G83" s="7" t="s">
        <v>230</v>
      </c>
      <c r="H83" s="50" t="s">
        <v>231</v>
      </c>
      <c r="I83" s="11" t="s">
        <v>45</v>
      </c>
      <c r="J83" s="5" t="s">
        <v>46</v>
      </c>
      <c r="K83" s="5">
        <v>6</v>
      </c>
      <c r="L83" s="5">
        <v>37</v>
      </c>
      <c r="M83" s="5">
        <f t="shared" ref="M83:M90" si="4">(K83*L83)</f>
        <v>222</v>
      </c>
      <c r="Q83" s="5">
        <v>1</v>
      </c>
      <c r="U83" s="5">
        <v>1</v>
      </c>
      <c r="Y83" s="5">
        <v>1</v>
      </c>
      <c r="AC83" s="5"/>
      <c r="AD83" s="5">
        <v>1</v>
      </c>
      <c r="AH83" s="5">
        <v>1</v>
      </c>
      <c r="AM83" s="5">
        <v>1</v>
      </c>
    </row>
    <row r="84" spans="1:39" ht="72.5" x14ac:dyDescent="0.35">
      <c r="A84" s="5">
        <v>3</v>
      </c>
      <c r="B84" s="39">
        <v>3.2</v>
      </c>
      <c r="C84" s="7" t="s">
        <v>232</v>
      </c>
      <c r="D84" s="39" t="s">
        <v>40</v>
      </c>
      <c r="E84" s="17" t="s">
        <v>41</v>
      </c>
      <c r="F84" s="7" t="s">
        <v>42</v>
      </c>
      <c r="G84" s="7" t="s">
        <v>233</v>
      </c>
      <c r="H84" s="43" t="s">
        <v>234</v>
      </c>
      <c r="I84" s="11" t="s">
        <v>45</v>
      </c>
      <c r="J84" s="5" t="s">
        <v>46</v>
      </c>
      <c r="K84" s="5">
        <v>6</v>
      </c>
      <c r="L84" s="5">
        <v>30</v>
      </c>
      <c r="M84" s="5">
        <f t="shared" si="4"/>
        <v>180</v>
      </c>
      <c r="Q84" s="5">
        <v>1</v>
      </c>
      <c r="U84" s="5">
        <v>1</v>
      </c>
      <c r="Y84" s="5">
        <v>1</v>
      </c>
      <c r="AC84" s="5"/>
      <c r="AD84" s="5">
        <v>1</v>
      </c>
      <c r="AH84" s="5">
        <v>1</v>
      </c>
      <c r="AM84" s="5">
        <v>1</v>
      </c>
    </row>
    <row r="85" spans="1:39" ht="58" x14ac:dyDescent="0.35">
      <c r="A85" s="5">
        <v>3</v>
      </c>
      <c r="B85" s="39">
        <v>3.3</v>
      </c>
      <c r="C85" s="7" t="s">
        <v>235</v>
      </c>
      <c r="D85" s="39" t="s">
        <v>40</v>
      </c>
      <c r="E85" s="17" t="s">
        <v>41</v>
      </c>
      <c r="F85" s="7" t="s">
        <v>42</v>
      </c>
      <c r="G85" s="7" t="s">
        <v>236</v>
      </c>
      <c r="H85" s="50" t="s">
        <v>237</v>
      </c>
      <c r="I85" s="11" t="s">
        <v>45</v>
      </c>
      <c r="J85" s="5" t="s">
        <v>46</v>
      </c>
      <c r="K85" s="5">
        <v>6</v>
      </c>
      <c r="L85" s="5">
        <v>5</v>
      </c>
      <c r="M85" s="5">
        <f t="shared" si="4"/>
        <v>30</v>
      </c>
      <c r="Q85" s="5">
        <v>1</v>
      </c>
      <c r="U85" s="5">
        <v>1</v>
      </c>
      <c r="Y85" s="5">
        <v>1</v>
      </c>
      <c r="AC85" s="5"/>
      <c r="AD85" s="5">
        <v>1</v>
      </c>
      <c r="AH85" s="5">
        <v>1</v>
      </c>
      <c r="AM85" s="5">
        <v>1</v>
      </c>
    </row>
    <row r="86" spans="1:39" ht="58" x14ac:dyDescent="0.35">
      <c r="A86" s="5">
        <v>3</v>
      </c>
      <c r="B86" s="39">
        <v>3.4</v>
      </c>
      <c r="C86" s="7" t="s">
        <v>238</v>
      </c>
      <c r="D86" s="39" t="s">
        <v>40</v>
      </c>
      <c r="E86" s="17" t="s">
        <v>41</v>
      </c>
      <c r="F86" s="7" t="s">
        <v>42</v>
      </c>
      <c r="G86" s="7" t="s">
        <v>239</v>
      </c>
      <c r="H86" s="50" t="s">
        <v>240</v>
      </c>
      <c r="I86" s="11" t="s">
        <v>45</v>
      </c>
      <c r="J86" s="5" t="s">
        <v>46</v>
      </c>
      <c r="K86" s="5">
        <v>6</v>
      </c>
      <c r="L86" s="5">
        <v>5</v>
      </c>
      <c r="M86" s="5">
        <f t="shared" si="4"/>
        <v>30</v>
      </c>
      <c r="Q86" s="5">
        <v>1</v>
      </c>
      <c r="U86" s="5">
        <v>1</v>
      </c>
      <c r="Y86" s="5">
        <v>1</v>
      </c>
      <c r="AC86" s="5"/>
      <c r="AD86" s="5">
        <v>1</v>
      </c>
      <c r="AH86" s="5">
        <v>1</v>
      </c>
      <c r="AM86" s="5">
        <v>1</v>
      </c>
    </row>
    <row r="87" spans="1:39" ht="43.5" x14ac:dyDescent="0.35">
      <c r="A87" s="5">
        <v>3</v>
      </c>
      <c r="B87" s="39">
        <v>3.5</v>
      </c>
      <c r="C87" s="7" t="s">
        <v>241</v>
      </c>
      <c r="D87" s="39" t="s">
        <v>40</v>
      </c>
      <c r="E87" s="17" t="s">
        <v>41</v>
      </c>
      <c r="F87" s="7" t="s">
        <v>42</v>
      </c>
      <c r="G87" s="7" t="s">
        <v>242</v>
      </c>
      <c r="H87" s="43" t="s">
        <v>243</v>
      </c>
      <c r="I87" s="11" t="s">
        <v>45</v>
      </c>
      <c r="J87" s="5" t="s">
        <v>46</v>
      </c>
      <c r="K87" s="5">
        <v>6</v>
      </c>
      <c r="L87" s="5">
        <v>7</v>
      </c>
      <c r="M87" s="5">
        <f t="shared" si="4"/>
        <v>42</v>
      </c>
      <c r="Q87" s="5">
        <v>1</v>
      </c>
      <c r="U87" s="5">
        <v>1</v>
      </c>
      <c r="Y87" s="5">
        <v>1</v>
      </c>
      <c r="AC87" s="5"/>
      <c r="AD87" s="5">
        <v>1</v>
      </c>
      <c r="AH87" s="5">
        <v>1</v>
      </c>
      <c r="AM87" s="5">
        <v>1</v>
      </c>
    </row>
    <row r="88" spans="1:39" ht="87" x14ac:dyDescent="0.35">
      <c r="A88" s="5">
        <v>3</v>
      </c>
      <c r="B88" s="39">
        <v>3.6</v>
      </c>
      <c r="C88" s="7" t="s">
        <v>244</v>
      </c>
      <c r="D88" s="39" t="s">
        <v>40</v>
      </c>
      <c r="E88" s="17" t="s">
        <v>41</v>
      </c>
      <c r="F88" s="7" t="s">
        <v>42</v>
      </c>
      <c r="G88" s="7" t="s">
        <v>245</v>
      </c>
      <c r="H88" s="43" t="s">
        <v>246</v>
      </c>
      <c r="I88" s="11" t="s">
        <v>45</v>
      </c>
      <c r="J88" s="5" t="s">
        <v>46</v>
      </c>
      <c r="K88" s="5">
        <v>6</v>
      </c>
      <c r="L88" s="5">
        <v>60</v>
      </c>
      <c r="M88" s="5">
        <f t="shared" si="4"/>
        <v>360</v>
      </c>
      <c r="Q88" s="5">
        <v>1</v>
      </c>
      <c r="U88" s="5">
        <v>1</v>
      </c>
      <c r="Y88" s="5">
        <v>1</v>
      </c>
      <c r="AC88" s="5"/>
      <c r="AD88" s="5">
        <v>1</v>
      </c>
      <c r="AH88" s="5">
        <v>1</v>
      </c>
      <c r="AM88" s="5">
        <v>1</v>
      </c>
    </row>
    <row r="89" spans="1:39" ht="83.25" customHeight="1" x14ac:dyDescent="0.35">
      <c r="A89" s="5">
        <v>3</v>
      </c>
      <c r="B89" s="39">
        <v>3.7</v>
      </c>
      <c r="C89" s="7" t="s">
        <v>247</v>
      </c>
      <c r="D89" s="39" t="s">
        <v>40</v>
      </c>
      <c r="E89" s="17" t="s">
        <v>41</v>
      </c>
      <c r="F89" s="7" t="s">
        <v>42</v>
      </c>
      <c r="G89" s="7" t="s">
        <v>248</v>
      </c>
      <c r="H89" s="51" t="s">
        <v>249</v>
      </c>
      <c r="I89" s="11" t="s">
        <v>45</v>
      </c>
      <c r="J89" s="5" t="s">
        <v>46</v>
      </c>
      <c r="K89" s="5">
        <v>6</v>
      </c>
      <c r="L89" s="5">
        <v>1</v>
      </c>
      <c r="M89" s="5">
        <f t="shared" si="4"/>
        <v>6</v>
      </c>
      <c r="Q89" s="5">
        <v>1</v>
      </c>
      <c r="U89" s="5">
        <v>1</v>
      </c>
      <c r="Y89" s="5">
        <v>1</v>
      </c>
      <c r="AC89" s="5"/>
      <c r="AD89" s="5">
        <v>1</v>
      </c>
      <c r="AH89" s="5">
        <v>1</v>
      </c>
      <c r="AM89" s="5">
        <v>1</v>
      </c>
    </row>
    <row r="90" spans="1:39" ht="72.5" x14ac:dyDescent="0.35">
      <c r="A90" s="5">
        <v>3</v>
      </c>
      <c r="B90" s="7">
        <v>3.8</v>
      </c>
      <c r="C90" s="7" t="s">
        <v>250</v>
      </c>
      <c r="D90" s="39" t="s">
        <v>40</v>
      </c>
      <c r="E90" s="17" t="s">
        <v>41</v>
      </c>
      <c r="F90" s="7" t="s">
        <v>42</v>
      </c>
      <c r="G90" s="7" t="s">
        <v>251</v>
      </c>
      <c r="H90" s="50" t="s">
        <v>252</v>
      </c>
      <c r="I90" s="11" t="s">
        <v>45</v>
      </c>
      <c r="J90" s="5" t="s">
        <v>46</v>
      </c>
      <c r="K90" s="5">
        <v>6</v>
      </c>
      <c r="L90" s="5">
        <v>2</v>
      </c>
      <c r="M90" s="5">
        <f t="shared" si="4"/>
        <v>12</v>
      </c>
      <c r="Q90" s="5">
        <v>1</v>
      </c>
      <c r="U90" s="5">
        <v>1</v>
      </c>
      <c r="Y90" s="5">
        <v>1</v>
      </c>
      <c r="AC90" s="5"/>
      <c r="AD90" s="5">
        <v>1</v>
      </c>
      <c r="AH90" s="5">
        <v>1</v>
      </c>
      <c r="AM90" s="5">
        <v>1</v>
      </c>
    </row>
    <row r="91" spans="1:39" s="25" customFormat="1" ht="29" x14ac:dyDescent="0.35">
      <c r="A91" s="25">
        <v>3</v>
      </c>
      <c r="B91" s="27">
        <v>3.9</v>
      </c>
      <c r="C91" s="27" t="s">
        <v>253</v>
      </c>
      <c r="D91" s="26" t="s">
        <v>100</v>
      </c>
      <c r="E91" s="17" t="s">
        <v>41</v>
      </c>
      <c r="F91" s="29" t="s">
        <v>42</v>
      </c>
      <c r="G91" s="27" t="s">
        <v>101</v>
      </c>
      <c r="H91" s="52" t="s">
        <v>101</v>
      </c>
      <c r="I91" s="28" t="s">
        <v>45</v>
      </c>
      <c r="J91" s="31"/>
      <c r="K91" s="32" t="s">
        <v>103</v>
      </c>
      <c r="M91" s="33">
        <f>441/2</f>
        <v>220.5</v>
      </c>
    </row>
    <row r="92" spans="1:39" s="53" customFormat="1" ht="121.5" customHeight="1" x14ac:dyDescent="0.35">
      <c r="A92" s="53">
        <v>7</v>
      </c>
      <c r="B92" s="54">
        <v>7.1</v>
      </c>
      <c r="C92" s="55" t="s">
        <v>254</v>
      </c>
      <c r="D92" s="54" t="s">
        <v>40</v>
      </c>
      <c r="E92" s="17" t="s">
        <v>41</v>
      </c>
      <c r="F92" s="56" t="s">
        <v>42</v>
      </c>
      <c r="G92" s="7" t="s">
        <v>255</v>
      </c>
      <c r="H92" s="57" t="s">
        <v>256</v>
      </c>
      <c r="I92" s="11" t="s">
        <v>45</v>
      </c>
      <c r="J92" s="53" t="s">
        <v>46</v>
      </c>
      <c r="K92" s="53">
        <f>156/2</f>
        <v>78</v>
      </c>
      <c r="L92" s="53">
        <v>2</v>
      </c>
      <c r="M92" s="53">
        <f>K92*L92</f>
        <v>156</v>
      </c>
      <c r="Q92" s="53">
        <v>12</v>
      </c>
      <c r="T92" s="53">
        <v>12</v>
      </c>
      <c r="X92" s="53">
        <v>12</v>
      </c>
      <c r="AB92" s="53">
        <v>12</v>
      </c>
      <c r="AF92" s="53">
        <v>12</v>
      </c>
      <c r="AJ92" s="53">
        <v>12</v>
      </c>
      <c r="AM92" s="53">
        <v>6</v>
      </c>
    </row>
    <row r="93" spans="1:39" s="61" customFormat="1" ht="80.650000000000006" customHeight="1" x14ac:dyDescent="0.35">
      <c r="A93" s="53">
        <v>7</v>
      </c>
      <c r="B93" s="58">
        <v>7.2</v>
      </c>
      <c r="C93" s="59" t="s">
        <v>257</v>
      </c>
      <c r="D93" s="54" t="s">
        <v>40</v>
      </c>
      <c r="E93" s="17" t="s">
        <v>41</v>
      </c>
      <c r="F93" s="56" t="s">
        <v>42</v>
      </c>
      <c r="G93" s="7" t="s">
        <v>258</v>
      </c>
      <c r="H93" s="57" t="s">
        <v>259</v>
      </c>
      <c r="I93" s="11" t="s">
        <v>45</v>
      </c>
      <c r="J93" s="53" t="s">
        <v>260</v>
      </c>
      <c r="K93" s="60">
        <f>52/2</f>
        <v>26</v>
      </c>
      <c r="L93" s="53">
        <v>5</v>
      </c>
      <c r="M93" s="53">
        <f>K93*L93</f>
        <v>130</v>
      </c>
      <c r="N93" s="53">
        <v>1</v>
      </c>
      <c r="O93" s="53">
        <v>1</v>
      </c>
      <c r="P93" s="53">
        <v>1</v>
      </c>
      <c r="Q93" s="53">
        <v>1</v>
      </c>
      <c r="R93" s="53">
        <v>1</v>
      </c>
      <c r="S93" s="53">
        <v>1</v>
      </c>
      <c r="T93" s="53">
        <v>1</v>
      </c>
      <c r="U93" s="53">
        <v>1</v>
      </c>
      <c r="V93" s="53">
        <v>1</v>
      </c>
      <c r="W93" s="53">
        <v>1</v>
      </c>
      <c r="X93" s="53">
        <v>1</v>
      </c>
      <c r="Y93" s="53">
        <v>1</v>
      </c>
      <c r="Z93" s="53">
        <v>1</v>
      </c>
      <c r="AA93" s="53">
        <v>1</v>
      </c>
      <c r="AB93" s="53">
        <v>1</v>
      </c>
      <c r="AC93" s="53">
        <v>1</v>
      </c>
      <c r="AD93" s="53">
        <v>1</v>
      </c>
      <c r="AE93" s="53">
        <v>1</v>
      </c>
      <c r="AF93" s="53">
        <v>1</v>
      </c>
      <c r="AG93" s="53">
        <v>1</v>
      </c>
      <c r="AH93" s="53">
        <v>1</v>
      </c>
      <c r="AI93" s="53">
        <v>1</v>
      </c>
      <c r="AJ93" s="53">
        <v>1</v>
      </c>
      <c r="AK93" s="53">
        <v>1</v>
      </c>
      <c r="AL93" s="53">
        <v>1</v>
      </c>
      <c r="AM93" s="53">
        <v>1</v>
      </c>
    </row>
    <row r="94" spans="1:39" s="61" customFormat="1" ht="70" x14ac:dyDescent="0.35">
      <c r="A94" s="53">
        <v>7</v>
      </c>
      <c r="B94" s="54">
        <v>7.3</v>
      </c>
      <c r="C94" s="56" t="s">
        <v>261</v>
      </c>
      <c r="D94" s="54" t="s">
        <v>40</v>
      </c>
      <c r="E94" s="17" t="s">
        <v>41</v>
      </c>
      <c r="F94" s="56" t="s">
        <v>42</v>
      </c>
      <c r="G94" s="7" t="s">
        <v>262</v>
      </c>
      <c r="H94" s="62" t="s">
        <v>263</v>
      </c>
      <c r="I94" s="11" t="s">
        <v>45</v>
      </c>
      <c r="J94" s="53" t="s">
        <v>46</v>
      </c>
      <c r="K94" s="53">
        <f>12/2</f>
        <v>6</v>
      </c>
      <c r="L94" s="53">
        <v>16</v>
      </c>
      <c r="M94" s="53">
        <f>K94*L94</f>
        <v>96</v>
      </c>
      <c r="N94" s="5">
        <v>1</v>
      </c>
      <c r="O94" s="5"/>
      <c r="P94" s="5"/>
      <c r="Q94" s="5">
        <v>1</v>
      </c>
      <c r="R94" s="5"/>
      <c r="S94" s="5"/>
      <c r="T94" s="5"/>
      <c r="U94" s="5">
        <v>1</v>
      </c>
      <c r="V94" s="5"/>
      <c r="W94" s="5"/>
      <c r="X94" s="5"/>
      <c r="Y94" s="5">
        <v>1</v>
      </c>
      <c r="Z94" s="5"/>
      <c r="AA94" s="5"/>
      <c r="AB94" s="5"/>
      <c r="AC94" s="5"/>
      <c r="AD94" s="5">
        <v>1</v>
      </c>
      <c r="AE94" s="5"/>
      <c r="AF94" s="5"/>
      <c r="AG94" s="5"/>
      <c r="AH94" s="5">
        <v>1</v>
      </c>
      <c r="AI94" s="5"/>
      <c r="AJ94" s="5"/>
      <c r="AK94" s="5"/>
      <c r="AL94" s="5"/>
      <c r="AM94" s="5"/>
    </row>
    <row r="95" spans="1:39" s="61" customFormat="1" ht="98" x14ac:dyDescent="0.35">
      <c r="A95" s="53">
        <v>7</v>
      </c>
      <c r="B95" s="54">
        <v>7.4</v>
      </c>
      <c r="C95" s="56" t="s">
        <v>261</v>
      </c>
      <c r="D95" s="54" t="s">
        <v>40</v>
      </c>
      <c r="E95" s="17" t="s">
        <v>41</v>
      </c>
      <c r="F95" s="56" t="s">
        <v>42</v>
      </c>
      <c r="G95" s="7" t="s">
        <v>264</v>
      </c>
      <c r="H95" s="63" t="s">
        <v>265</v>
      </c>
      <c r="I95" s="11" t="s">
        <v>45</v>
      </c>
      <c r="J95" s="53" t="s">
        <v>260</v>
      </c>
      <c r="K95" s="53">
        <f>52/2</f>
        <v>26</v>
      </c>
      <c r="L95" s="53">
        <v>2</v>
      </c>
      <c r="M95" s="53">
        <f>K95*L95</f>
        <v>52</v>
      </c>
      <c r="N95" s="53">
        <v>1</v>
      </c>
      <c r="O95" s="53">
        <v>1</v>
      </c>
      <c r="P95" s="53">
        <v>1</v>
      </c>
      <c r="Q95" s="53">
        <v>1</v>
      </c>
      <c r="R95" s="53">
        <v>1</v>
      </c>
      <c r="S95" s="53">
        <v>1</v>
      </c>
      <c r="T95" s="53">
        <v>1</v>
      </c>
      <c r="U95" s="53">
        <v>1</v>
      </c>
      <c r="V95" s="53">
        <v>1</v>
      </c>
      <c r="W95" s="53">
        <v>1</v>
      </c>
      <c r="X95" s="53">
        <v>1</v>
      </c>
      <c r="Y95" s="53">
        <v>1</v>
      </c>
      <c r="Z95" s="53">
        <v>1</v>
      </c>
      <c r="AA95" s="53">
        <v>1</v>
      </c>
      <c r="AB95" s="53">
        <v>1</v>
      </c>
      <c r="AC95" s="53">
        <v>1</v>
      </c>
      <c r="AD95" s="53">
        <v>1</v>
      </c>
      <c r="AE95" s="53">
        <v>1</v>
      </c>
      <c r="AF95" s="53">
        <v>1</v>
      </c>
      <c r="AG95" s="53">
        <v>1</v>
      </c>
      <c r="AH95" s="53">
        <v>1</v>
      </c>
      <c r="AI95" s="53">
        <v>1</v>
      </c>
      <c r="AJ95" s="53">
        <v>1</v>
      </c>
      <c r="AK95" s="53">
        <v>1</v>
      </c>
      <c r="AL95" s="53">
        <v>1</v>
      </c>
      <c r="AM95" s="53">
        <v>1</v>
      </c>
    </row>
    <row r="96" spans="1:39" s="25" customFormat="1" ht="29" x14ac:dyDescent="0.35">
      <c r="A96" s="25">
        <v>7</v>
      </c>
      <c r="B96" s="26">
        <v>7.5</v>
      </c>
      <c r="C96" s="27" t="s">
        <v>266</v>
      </c>
      <c r="D96" s="26" t="s">
        <v>100</v>
      </c>
      <c r="E96" s="64" t="s">
        <v>41</v>
      </c>
      <c r="F96" s="27" t="s">
        <v>42</v>
      </c>
      <c r="G96" s="27" t="s">
        <v>101</v>
      </c>
      <c r="H96" s="65" t="s">
        <v>101</v>
      </c>
      <c r="I96" s="28" t="s">
        <v>45</v>
      </c>
      <c r="K96" s="32" t="s">
        <v>103</v>
      </c>
      <c r="L96" s="25" t="s">
        <v>101</v>
      </c>
      <c r="M96" s="25">
        <f>896/2</f>
        <v>448</v>
      </c>
    </row>
    <row r="97" spans="2:29" ht="97.5" customHeight="1" x14ac:dyDescent="0.35">
      <c r="B97" s="6"/>
      <c r="C97" s="66"/>
      <c r="D97" s="14"/>
      <c r="E97" s="67"/>
      <c r="F97" s="15"/>
      <c r="G97" s="7"/>
      <c r="H97" s="23"/>
      <c r="I97" s="17"/>
      <c r="K97" s="6"/>
      <c r="AC97" s="5"/>
    </row>
    <row r="98" spans="2:29" ht="100.5" customHeight="1" x14ac:dyDescent="0.35">
      <c r="B98" s="6"/>
      <c r="C98" s="66"/>
      <c r="D98" s="14"/>
      <c r="E98" s="67"/>
      <c r="F98" s="15"/>
      <c r="G98" s="7"/>
      <c r="H98" s="23"/>
      <c r="I98" s="17"/>
      <c r="J98" s="68"/>
      <c r="K98" s="6"/>
      <c r="AC98" s="5"/>
    </row>
    <row r="99" spans="2:29" ht="127.5" customHeight="1" x14ac:dyDescent="0.35">
      <c r="B99" s="6"/>
      <c r="C99" s="66"/>
      <c r="D99" s="14"/>
      <c r="E99" s="67"/>
      <c r="F99" s="15"/>
      <c r="G99" s="7"/>
      <c r="H99" s="24"/>
      <c r="I99" s="17"/>
      <c r="K99" s="6"/>
      <c r="AC99" s="5"/>
    </row>
    <row r="100" spans="2:29" ht="120.75" customHeight="1" x14ac:dyDescent="0.35">
      <c r="B100" s="6"/>
      <c r="C100" s="7"/>
      <c r="D100" s="14"/>
      <c r="E100" s="67"/>
      <c r="F100" s="15"/>
      <c r="G100" s="6"/>
      <c r="H100" s="23"/>
      <c r="I100" s="17"/>
      <c r="AC100" s="5"/>
    </row>
    <row r="101" spans="2:29" ht="120.75" customHeight="1" x14ac:dyDescent="0.35">
      <c r="B101" s="6"/>
      <c r="C101" s="7"/>
      <c r="D101" s="14"/>
      <c r="E101" s="69"/>
      <c r="F101" s="15"/>
      <c r="G101" s="6"/>
      <c r="H101" s="23"/>
      <c r="I101" s="17"/>
      <c r="J101" s="13"/>
      <c r="AC101" s="5"/>
    </row>
    <row r="102" spans="2:29" ht="120.75" customHeight="1" x14ac:dyDescent="0.35">
      <c r="B102" s="6"/>
      <c r="C102" s="7"/>
      <c r="D102" s="14"/>
      <c r="E102" s="69"/>
      <c r="F102" s="15"/>
      <c r="G102" s="6"/>
      <c r="H102" s="23"/>
      <c r="I102" s="17"/>
      <c r="J102" s="13"/>
      <c r="AC102" s="5"/>
    </row>
    <row r="103" spans="2:29" ht="120.75" customHeight="1" x14ac:dyDescent="0.35">
      <c r="B103" s="6"/>
      <c r="C103" s="7"/>
      <c r="D103" s="6"/>
      <c r="E103" s="70"/>
      <c r="F103" s="9"/>
      <c r="G103" s="7"/>
      <c r="H103" s="23"/>
      <c r="I103" s="17"/>
      <c r="J103" s="35"/>
      <c r="K103" s="13"/>
      <c r="M103" s="22"/>
      <c r="AC103" s="5"/>
    </row>
    <row r="104" spans="2:29" x14ac:dyDescent="0.35">
      <c r="H104" s="6"/>
      <c r="I104" s="17"/>
    </row>
    <row r="105" spans="2:29" x14ac:dyDescent="0.35">
      <c r="H105" s="6"/>
      <c r="I105" s="17"/>
    </row>
  </sheetData>
  <sheetProtection algorithmName="SHA-512" hashValue="mmssl5JbLVbgjduUCrmahZjifZBBerXWGspO2UJSOyCAl4YeMa80geEuY20w6Gsw1YEvLD+aiZ+f0WJFl+HR1A==" saltValue="FS7XF8YJ2AvXgUOd6I+Q0g==" spinCount="100000" sheet="1" formatCells="0" formatColumns="0" formatRows="0" insertColumns="0" insertRows="0" insertHyperlinks="0" deleteColumns="0" deleteRow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ListForm</Display>
  <Edit>ListForm</Edit>
  <New>ListForm</New>
</FormTemplates>
</file>

<file path=customXml/item2.xml><?xml version="1.0" encoding="utf-8"?>
<ct:contentTypeSchema xmlns:ct="http://schemas.microsoft.com/office/2006/metadata/contentType" xmlns:ma="http://schemas.microsoft.com/office/2006/metadata/properties/metaAttributes" ct:_="" ma:_="" ma:contentTypeName="Workflow Document" ma:contentTypeID="0x0100532343FE24C24CA6977E2B2880288D960022D2C5CFFABA9B4097AD17B8F7150EA3" ma:contentTypeVersion="0" ma:contentTypeDescription="Workflow Document" ma:contentTypeScope="" ma:versionID="cafcdee332a861841ddc06f703c02378">
  <xsd:schema xmlns:xsd="http://www.w3.org/2001/XMLSchema" xmlns:xs="http://www.w3.org/2001/XMLSchema" xmlns:p="http://schemas.microsoft.com/office/2006/metadata/properties" xmlns:ns2="ee2f2c97-4d39-457c-8f3f-799a825aafed" xmlns:ns3="ee2f2c97-4d39-457c-8f3f-799a825aafep" xmlns:ns4="15608141-ad0d-433f-b70f-63c3fc01cab3" targetNamespace="http://schemas.microsoft.com/office/2006/metadata/properties" ma:root="true" ma:fieldsID="03b07ea01ca537479a0dac1740798433" ns2:_="" ns3:_="" ns4:_="">
    <xsd:import namespace="ee2f2c97-4d39-457c-8f3f-799a825aafed"/>
    <xsd:import namespace="ee2f2c97-4d39-457c-8f3f-799a825aafep"/>
    <xsd:import namespace="15608141-ad0d-433f-b70f-63c3fc01cab3"/>
    <xsd:element name="properties">
      <xsd:complexType>
        <xsd:sequence>
          <xsd:element name="documentManagement">
            <xsd:complexType>
              <xsd:all>
                <xsd:element ref="ns2:WFID"/>
                <xsd:element ref="ns3:DocumentationType" minOccurs="0"/>
                <xsd:element ref="ns2:StepNumber"/>
                <xsd:element ref="ns4:WFDocumentPrevie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2f2c97-4d39-457c-8f3f-799a825aafed" elementFormDefault="qualified">
    <xsd:import namespace="http://schemas.microsoft.com/office/2006/documentManagement/types"/>
    <xsd:import namespace="http://schemas.microsoft.com/office/infopath/2007/PartnerControls"/>
    <xsd:element name="WFID" ma:index="2" ma:displayName="Workflow ID" ma:indexed="true" ma:internalName="WFID" ma:percentage="FALSE">
      <xsd:simpleType>
        <xsd:restriction base="dms:Number"/>
      </xsd:simpleType>
    </xsd:element>
    <xsd:element name="StepNumber" ma:index="4" ma:displayName="Step Number" ma:decimals="0" ma:internalName="StepNumber">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ee2f2c97-4d39-457c-8f3f-799a825aafep" elementFormDefault="qualified">
    <xsd:import namespace="http://schemas.microsoft.com/office/2006/documentManagement/types"/>
    <xsd:import namespace="http://schemas.microsoft.com/office/infopath/2007/PartnerControls"/>
    <xsd:element name="DocumentationType" ma:index="3" nillable="true" ma:displayName="Documentation Type" ma:default="(Empty)" ma:format="Dropdown" ma:internalName="DocumentationType">
      <xsd:simpleType>
        <xsd:restriction base="dms:Choice">
          <xsd:enumeration value="(Empty)"/>
          <xsd:enumeration value="Main"/>
          <xsd:enumeration value="ABAC"/>
          <xsd:enumeration value="Supporting"/>
          <xsd:enumeration value="To be signed on paper"/>
          <xsd:enumeration value="Paper signed docs"/>
        </xsd:restriction>
      </xsd:simpleType>
    </xsd:element>
  </xsd:schema>
  <xsd:schema xmlns:xsd="http://www.w3.org/2001/XMLSchema" xmlns:xs="http://www.w3.org/2001/XMLSchema" xmlns:dms="http://schemas.microsoft.com/office/2006/documentManagement/types" xmlns:pc="http://schemas.microsoft.com/office/infopath/2007/PartnerControls" targetNamespace="15608141-ad0d-433f-b70f-63c3fc01cab3" elementFormDefault="qualified">
    <xsd:import namespace="http://schemas.microsoft.com/office/2006/documentManagement/types"/>
    <xsd:import namespace="http://schemas.microsoft.com/office/infopath/2007/PartnerControls"/>
    <xsd:element name="WFDocumentPreview" ma:index="5" nillable="true" ma:displayName="Document Preview" ma:format="Image" ma:internalName="WFDocumentPreview">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ocumentationType xmlns="ee2f2c97-4d39-457c-8f3f-799a825aafep">Main</DocumentationType>
    <WFDocumentPreview xmlns="15608141-ad0d-433f-b70f-63c3fc01cab3">
      <Url>https://paperless.euspa.europa.eu/_layouts/15/ESMA.Paperless.Design.v15/images/RSPreview.png</Url>
      <Description xsi:nil="true"/>
    </WFDocumentPreview>
    <WFID xmlns="ee2f2c97-4d39-457c-8f3f-799a825aafed">325681</WFID>
    <StepNumber xmlns="ee2f2c97-4d39-457c-8f3f-799a825aafed">1</StepNumber>
  </documentManagement>
</p:properties>
</file>

<file path=customXml/itemProps1.xml><?xml version="1.0" encoding="utf-8"?>
<ds:datastoreItem xmlns:ds="http://schemas.openxmlformats.org/officeDocument/2006/customXml" ds:itemID="{88D7B84D-C920-4B7F-BE80-A68EAED3E3CC}">
  <ds:schemaRefs>
    <ds:schemaRef ds:uri="http://schemas.microsoft.com/sharepoint/v3/contenttype/forms"/>
  </ds:schemaRefs>
</ds:datastoreItem>
</file>

<file path=customXml/itemProps2.xml><?xml version="1.0" encoding="utf-8"?>
<ds:datastoreItem xmlns:ds="http://schemas.openxmlformats.org/officeDocument/2006/customXml" ds:itemID="{C38C6FC0-337D-42A5-85A9-BC6384BEDE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2f2c97-4d39-457c-8f3f-799a825aafed"/>
    <ds:schemaRef ds:uri="ee2f2c97-4d39-457c-8f3f-799a825aafep"/>
    <ds:schemaRef ds:uri="15608141-ad0d-433f-b70f-63c3fc01ca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CC7F02-9E7E-4D7A-8AB9-33EA598E69D9}">
  <ds:schemaRefs>
    <ds:schemaRef ds:uri="http://purl.org/dc/elements/1.1/"/>
    <ds:schemaRef ds:uri="http://schemas.openxmlformats.org/package/2006/metadata/core-properties"/>
    <ds:schemaRef ds:uri="http://www.w3.org/XML/1998/namespace"/>
    <ds:schemaRef ds:uri="15608141-ad0d-433f-b70f-63c3fc01cab3"/>
    <ds:schemaRef ds:uri="http://purl.org/dc/terms/"/>
    <ds:schemaRef ds:uri="http://schemas.microsoft.com/office/2006/metadata/properties"/>
    <ds:schemaRef ds:uri="http://schemas.microsoft.com/office/2006/documentManagement/types"/>
    <ds:schemaRef ds:uri="http://schemas.microsoft.com/office/infopath/2007/PartnerControls"/>
    <ds:schemaRef ds:uri="ee2f2c97-4d39-457c-8f3f-799a825aafep"/>
    <ds:schemaRef ds:uri="ee2f2c97-4d39-457c-8f3f-799a825aafed"/>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EUSPA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BOZHANOVA Ralitsa</dc:creator>
  <cp:keywords/>
  <dc:description/>
  <cp:lastModifiedBy>PAPADOPOULOU Despoina</cp:lastModifiedBy>
  <cp:revision/>
  <dcterms:created xsi:type="dcterms:W3CDTF">2026-08-26T13:25:17Z</dcterms:created>
  <dcterms:modified xsi:type="dcterms:W3CDTF">2026-08-28T13:55:58Z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0x0100532343FE24C24CA6977E2B2880288D960022D2C5CFFABA9B4097AD17B8F7150EA3</vt:lpwstr>
  </property>
</Properties>
</file>