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U:\LEGAL-PROCUREMENT\GRANTS\01 - GRANT PROCEDURES\2026\01. EUSPA-GRANT-01-2026 Receiver box for PRS (New GaPS)\04. Clarifications - Corrigendum\CN1 + Corrigendum no.2\"/>
    </mc:Choice>
  </mc:AlternateContent>
  <xr:revisionPtr revIDLastSave="0" documentId="8_{4F434B76-7C52-463F-8A46-014F590F7213}" xr6:coauthVersionLast="47" xr6:coauthVersionMax="47" xr10:uidLastSave="{00000000-0000-0000-0000-000000000000}"/>
  <workbookProtection workbookAlgorithmName="SHA-512" workbookHashValue="uGgEGy1w8bMAwxxxjcG9oH0ef8CBLntZNLTbpHLdSN8yeMYrqcXGry0mvZqW9K8+yFRkwm/xZ86UT/D2dHD5/g==" workbookSaltValue="gnrHga+/cUe/6zz1zNkm2w==" workbookSpinCount="100000" lockStructure="1"/>
  <bookViews>
    <workbookView xWindow="-110" yWindow="-110" windowWidth="19420" windowHeight="11500" firstSheet="1" activeTab="1" xr2:uid="{980E79AC-67FD-4E02-A13E-8DB9B5061762}"/>
  </bookViews>
  <sheets>
    <sheet name="drop down" sheetId="11" state="hidden" r:id="rId1"/>
    <sheet name="Instructions" sheetId="2" r:id="rId2"/>
    <sheet name="BE List" sheetId="9" r:id="rId3"/>
    <sheet name="WP list" sheetId="10" r:id="rId4"/>
    <sheet name="Budget_Lump Sum Breakdown" sheetId="3" r:id="rId5"/>
    <sheet name="Person-months overview" sheetId="4" r:id="rId6"/>
    <sheet name="Summary per WP" sheetId="41" r:id="rId7"/>
    <sheet name="Financial Statement" sheetId="43" r:id="rId8"/>
    <sheet name="Other direct costs" sheetId="42" r:id="rId9"/>
    <sheet name="Depreciation costs" sheetId="7" r:id="rId10"/>
    <sheet name="Any comments" sheetId="8" r:id="rId11"/>
    <sheet name="BE1" sheetId="1" r:id="rId12"/>
    <sheet name="BE2" sheetId="12" r:id="rId13"/>
    <sheet name="BE3" sheetId="13" r:id="rId14"/>
    <sheet name="BE4" sheetId="14" r:id="rId15"/>
    <sheet name="BE5" sheetId="15" r:id="rId16"/>
    <sheet name="BE6" sheetId="18" r:id="rId17"/>
    <sheet name="BE7" sheetId="16" r:id="rId18"/>
    <sheet name="BE8" sheetId="17" r:id="rId19"/>
    <sheet name="BE9" sheetId="19" r:id="rId20"/>
    <sheet name="BE10" sheetId="20" r:id="rId21"/>
    <sheet name="BE11" sheetId="21" r:id="rId22"/>
    <sheet name="BE12" sheetId="22" r:id="rId23"/>
    <sheet name="BE13" sheetId="23" r:id="rId24"/>
    <sheet name="BE14" sheetId="24" r:id="rId25"/>
    <sheet name="BE15" sheetId="25" r:id="rId26"/>
    <sheet name="BE16" sheetId="26" r:id="rId27"/>
    <sheet name="BE17" sheetId="27" r:id="rId28"/>
    <sheet name="BE18" sheetId="28" r:id="rId29"/>
    <sheet name="BE19" sheetId="29" r:id="rId30"/>
    <sheet name="BE20" sheetId="30" r:id="rId31"/>
    <sheet name="BE21" sheetId="31" r:id="rId32"/>
    <sheet name="BE22" sheetId="32" r:id="rId33"/>
    <sheet name="BE23" sheetId="33" r:id="rId34"/>
    <sheet name="BE24" sheetId="34" r:id="rId35"/>
    <sheet name="BE25" sheetId="35" r:id="rId36"/>
    <sheet name="BE26" sheetId="36" r:id="rId37"/>
    <sheet name="BE27" sheetId="37" r:id="rId38"/>
    <sheet name="BE28" sheetId="38" r:id="rId39"/>
    <sheet name="BE29" sheetId="39" r:id="rId40"/>
    <sheet name="BE30" sheetId="40" r:id="rId41"/>
    <sheet name="SME base CountryList" sheetId="6" state="hidden" r:id="rId42"/>
  </sheets>
  <externalReferences>
    <externalReference r:id="rId43"/>
  </externalReferences>
  <definedNames>
    <definedName name="_xlnm._FilterDatabase" localSheetId="9" hidden="1">'Depreciation costs'!$B$2:$L$209</definedName>
    <definedName name="_xlnm._FilterDatabase" localSheetId="8" hidden="1">'Other direct costs'!$B$2:$E$209</definedName>
    <definedName name="BES">'[1]BE list'!#REF!</definedName>
    <definedName name="equipment" localSheetId="8">'Other direct costs'!$B$2:$E$209</definedName>
    <definedName name="equipment">'Depreciation costs'!$B$2:$L$209</definedName>
    <definedName name="_xlnm.Print_Area" localSheetId="11">'BE1'!$A$1:$D$112</definedName>
    <definedName name="_xlnm.Print_Area" localSheetId="20">'BE10'!$A$1:$D$112</definedName>
    <definedName name="_xlnm.Print_Area" localSheetId="21">'BE11'!$A$1:$D$112</definedName>
    <definedName name="_xlnm.Print_Area" localSheetId="22">'BE12'!$A$1:$D$112</definedName>
    <definedName name="_xlnm.Print_Area" localSheetId="23">'BE13'!$A$1:$D$112</definedName>
    <definedName name="_xlnm.Print_Area" localSheetId="24">'BE14'!$A$1:$D$112</definedName>
    <definedName name="_xlnm.Print_Area" localSheetId="25">'BE15'!$A$1:$D$112</definedName>
    <definedName name="_xlnm.Print_Area" localSheetId="26">'BE16'!$A$1:$D$112</definedName>
    <definedName name="_xlnm.Print_Area" localSheetId="27">'BE17'!$A$1:$D$112</definedName>
    <definedName name="_xlnm.Print_Area" localSheetId="28">'BE18'!$A$1:$D$112</definedName>
    <definedName name="_xlnm.Print_Area" localSheetId="29">'BE19'!$A$1:$D$112</definedName>
    <definedName name="_xlnm.Print_Area" localSheetId="12">'BE2'!$A$1:$D$112</definedName>
    <definedName name="_xlnm.Print_Area" localSheetId="30">'BE20'!$A$1:$D$112</definedName>
    <definedName name="_xlnm.Print_Area" localSheetId="31">'BE21'!$A$1:$D$112</definedName>
    <definedName name="_xlnm.Print_Area" localSheetId="32">'BE22'!$A$1:$D$112</definedName>
    <definedName name="_xlnm.Print_Area" localSheetId="33">'BE23'!$A$1:$D$112</definedName>
    <definedName name="_xlnm.Print_Area" localSheetId="34">'BE24'!$A$1:$D$112</definedName>
    <definedName name="_xlnm.Print_Area" localSheetId="35">'BE25'!$A$1:$D$112</definedName>
    <definedName name="_xlnm.Print_Area" localSheetId="36">'BE26'!$A$1:$D$112</definedName>
    <definedName name="_xlnm.Print_Area" localSheetId="37">'BE27'!$A$1:$D$112</definedName>
    <definedName name="_xlnm.Print_Area" localSheetId="38">'BE28'!$A$1:$D$112</definedName>
    <definedName name="_xlnm.Print_Area" localSheetId="39">'BE29'!$A$1:$D$112</definedName>
    <definedName name="_xlnm.Print_Area" localSheetId="13">'BE3'!$A$1:$D$112</definedName>
    <definedName name="_xlnm.Print_Area" localSheetId="40">'BE30'!$A$1:$D$112</definedName>
    <definedName name="_xlnm.Print_Area" localSheetId="14">'BE4'!$A$1:$D$112</definedName>
    <definedName name="_xlnm.Print_Area" localSheetId="15">'BE5'!$A$1:$D$112</definedName>
    <definedName name="_xlnm.Print_Area" localSheetId="16">'BE6'!$A$1:$D$112</definedName>
    <definedName name="_xlnm.Print_Area" localSheetId="17">'BE7'!$A$1:$D$112</definedName>
    <definedName name="_xlnm.Print_Area" localSheetId="18">'BE8'!$A$1:$D$112</definedName>
    <definedName name="_xlnm.Print_Area" localSheetId="19">'BE9'!$A$1:$D$112</definedName>
    <definedName name="_xlnm.Print_Area" localSheetId="6">'Summary per WP'!$A$1:$D$112</definedName>
    <definedName name="status">status1[Status]</definedName>
    <definedName name="TPS">'[1]BE list'!#REF!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0" i="41" l="1"/>
  <c r="C130" i="41"/>
  <c r="D130" i="41"/>
  <c r="B4" i="43"/>
  <c r="B3" i="43"/>
  <c r="B2" i="43"/>
  <c r="D4" i="7"/>
  <c r="D5"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0" i="7"/>
  <c r="D151" i="7"/>
  <c r="D152" i="7"/>
  <c r="D153" i="7"/>
  <c r="D154" i="7"/>
  <c r="D155" i="7"/>
  <c r="D156" i="7"/>
  <c r="D157" i="7"/>
  <c r="D158" i="7"/>
  <c r="D159" i="7"/>
  <c r="D160" i="7"/>
  <c r="D161" i="7"/>
  <c r="D162" i="7"/>
  <c r="D163" i="7"/>
  <c r="D164" i="7"/>
  <c r="D165" i="7"/>
  <c r="D166" i="7"/>
  <c r="D167" i="7"/>
  <c r="D168" i="7"/>
  <c r="D169" i="7"/>
  <c r="D170" i="7"/>
  <c r="D171" i="7"/>
  <c r="D172" i="7"/>
  <c r="D173" i="7"/>
  <c r="D174" i="7"/>
  <c r="D175" i="7"/>
  <c r="D176" i="7"/>
  <c r="D177" i="7"/>
  <c r="D178" i="7"/>
  <c r="D179" i="7"/>
  <c r="D180" i="7"/>
  <c r="D181" i="7"/>
  <c r="D182" i="7"/>
  <c r="D183" i="7"/>
  <c r="D184" i="7"/>
  <c r="D185" i="7"/>
  <c r="D186" i="7"/>
  <c r="D187" i="7"/>
  <c r="D188" i="7"/>
  <c r="D189" i="7"/>
  <c r="D190" i="7"/>
  <c r="D191" i="7"/>
  <c r="D192" i="7"/>
  <c r="D193" i="7"/>
  <c r="D194" i="7"/>
  <c r="D195" i="7"/>
  <c r="D196" i="7"/>
  <c r="D197" i="7"/>
  <c r="D198" i="7"/>
  <c r="D199" i="7"/>
  <c r="D200" i="7"/>
  <c r="D201" i="7"/>
  <c r="D202" i="7"/>
  <c r="D203" i="7"/>
  <c r="D204" i="7"/>
  <c r="D205" i="7"/>
  <c r="D206" i="7"/>
  <c r="D207" i="7"/>
  <c r="D208" i="7"/>
  <c r="D209" i="7"/>
  <c r="D57" i="1" l="1"/>
  <c r="D46" i="1"/>
  <c r="F7" i="10"/>
  <c r="F8" i="10"/>
  <c r="F9" i="10"/>
  <c r="F10" i="10"/>
  <c r="F11" i="10"/>
  <c r="F12" i="10"/>
  <c r="F13" i="10"/>
  <c r="F14" i="10"/>
  <c r="F15" i="10"/>
  <c r="F16" i="10"/>
  <c r="F17" i="10"/>
  <c r="F18" i="10"/>
  <c r="F19" i="10"/>
  <c r="F20" i="10"/>
  <c r="F21" i="10"/>
  <c r="F22" i="10"/>
  <c r="F23" i="10"/>
  <c r="F24" i="10"/>
  <c r="F25" i="10"/>
  <c r="F26" i="10"/>
  <c r="D751" i="40"/>
  <c r="D749" i="40"/>
  <c r="D748" i="40"/>
  <c r="D747" i="40"/>
  <c r="D746" i="40"/>
  <c r="D745" i="40"/>
  <c r="D743" i="40"/>
  <c r="D742" i="40"/>
  <c r="D741" i="40"/>
  <c r="D739" i="40"/>
  <c r="D737" i="40"/>
  <c r="D734" i="40"/>
  <c r="D733" i="40"/>
  <c r="D732" i="40"/>
  <c r="D731" i="40"/>
  <c r="D730" i="40"/>
  <c r="D729" i="40"/>
  <c r="D715" i="40"/>
  <c r="D713" i="40"/>
  <c r="D712" i="40"/>
  <c r="D711" i="40"/>
  <c r="D710" i="40"/>
  <c r="D709" i="40"/>
  <c r="D707" i="40"/>
  <c r="D706" i="40"/>
  <c r="D705" i="40"/>
  <c r="D703" i="40"/>
  <c r="D701" i="40"/>
  <c r="D698" i="40"/>
  <c r="D697" i="40"/>
  <c r="D696" i="40"/>
  <c r="D695" i="40"/>
  <c r="D694" i="40"/>
  <c r="D693" i="40"/>
  <c r="D679" i="40"/>
  <c r="D677" i="40"/>
  <c r="D676" i="40"/>
  <c r="D675" i="40"/>
  <c r="D674" i="40"/>
  <c r="D673" i="40"/>
  <c r="D671" i="40"/>
  <c r="D670" i="40"/>
  <c r="D669" i="40"/>
  <c r="D667" i="40"/>
  <c r="D665" i="40"/>
  <c r="D662" i="40"/>
  <c r="D661" i="40"/>
  <c r="D660" i="40"/>
  <c r="D659" i="40"/>
  <c r="D658" i="40"/>
  <c r="D657" i="40"/>
  <c r="D643" i="40"/>
  <c r="D641" i="40"/>
  <c r="D640" i="40"/>
  <c r="D639" i="40"/>
  <c r="D638" i="40"/>
  <c r="D637" i="40"/>
  <c r="D635" i="40"/>
  <c r="D634" i="40"/>
  <c r="D633" i="40"/>
  <c r="D631" i="40"/>
  <c r="D629" i="40"/>
  <c r="D626" i="40"/>
  <c r="D625" i="40"/>
  <c r="D624" i="40"/>
  <c r="D623" i="40"/>
  <c r="D622" i="40"/>
  <c r="D621" i="40"/>
  <c r="D607" i="40"/>
  <c r="D605" i="40"/>
  <c r="D604" i="40"/>
  <c r="D603" i="40"/>
  <c r="D602" i="40"/>
  <c r="D601" i="40"/>
  <c r="D599" i="40"/>
  <c r="D598" i="40"/>
  <c r="D597" i="40"/>
  <c r="D595" i="40"/>
  <c r="D593" i="40"/>
  <c r="D590" i="40"/>
  <c r="D589" i="40"/>
  <c r="D588" i="40"/>
  <c r="D587" i="40"/>
  <c r="D586" i="40"/>
  <c r="D585" i="40"/>
  <c r="D571" i="40"/>
  <c r="D569" i="40"/>
  <c r="D568" i="40"/>
  <c r="D567" i="40"/>
  <c r="D566" i="40"/>
  <c r="D565" i="40"/>
  <c r="D563" i="40"/>
  <c r="D562" i="40"/>
  <c r="D561" i="40"/>
  <c r="D559" i="40"/>
  <c r="D557" i="40"/>
  <c r="D554" i="40"/>
  <c r="D553" i="40"/>
  <c r="D552" i="40"/>
  <c r="D551" i="40"/>
  <c r="D550" i="40"/>
  <c r="D549" i="40"/>
  <c r="D535" i="40"/>
  <c r="D533" i="40"/>
  <c r="D532" i="40"/>
  <c r="D531" i="40"/>
  <c r="D530" i="40"/>
  <c r="D529" i="40"/>
  <c r="D527" i="40"/>
  <c r="D526" i="40"/>
  <c r="D525" i="40"/>
  <c r="D523" i="40"/>
  <c r="D521" i="40"/>
  <c r="D518" i="40"/>
  <c r="D517" i="40"/>
  <c r="D516" i="40"/>
  <c r="D515" i="40"/>
  <c r="D514" i="40"/>
  <c r="D513" i="40"/>
  <c r="D499" i="40"/>
  <c r="D497" i="40"/>
  <c r="D496" i="40"/>
  <c r="D495" i="40"/>
  <c r="D494" i="40"/>
  <c r="D493" i="40"/>
  <c r="D491" i="40"/>
  <c r="D490" i="40"/>
  <c r="D489" i="40"/>
  <c r="D487" i="40"/>
  <c r="D485" i="40"/>
  <c r="D482" i="40"/>
  <c r="D481" i="40"/>
  <c r="D480" i="40"/>
  <c r="D479" i="40"/>
  <c r="D478" i="40"/>
  <c r="D477" i="40"/>
  <c r="D463" i="40"/>
  <c r="D461" i="40"/>
  <c r="D460" i="40"/>
  <c r="D459" i="40"/>
  <c r="D458" i="40"/>
  <c r="D457" i="40"/>
  <c r="D455" i="40"/>
  <c r="D454" i="40"/>
  <c r="D453" i="40"/>
  <c r="D451" i="40"/>
  <c r="D449" i="40"/>
  <c r="D446" i="40"/>
  <c r="D445" i="40"/>
  <c r="D444" i="40"/>
  <c r="D443" i="40"/>
  <c r="D442" i="40"/>
  <c r="D441" i="40"/>
  <c r="D427" i="40"/>
  <c r="D425" i="40"/>
  <c r="D424" i="40"/>
  <c r="D423" i="40"/>
  <c r="D422" i="40"/>
  <c r="D421" i="40"/>
  <c r="D419" i="40"/>
  <c r="D418" i="40"/>
  <c r="D417" i="40"/>
  <c r="D415" i="40"/>
  <c r="D413" i="40"/>
  <c r="D410" i="40"/>
  <c r="D409" i="40"/>
  <c r="D408" i="40"/>
  <c r="D407" i="40"/>
  <c r="D406" i="40"/>
  <c r="D405" i="40"/>
  <c r="D391" i="40"/>
  <c r="D389" i="40"/>
  <c r="D388" i="40"/>
  <c r="D387" i="40"/>
  <c r="D386" i="40"/>
  <c r="D385" i="40"/>
  <c r="D383" i="40"/>
  <c r="D382" i="40"/>
  <c r="D381" i="40"/>
  <c r="D379" i="40"/>
  <c r="D377" i="40"/>
  <c r="D374" i="40"/>
  <c r="D373" i="40"/>
  <c r="D372" i="40"/>
  <c r="D371" i="40"/>
  <c r="D370" i="40"/>
  <c r="D369" i="40"/>
  <c r="D355" i="40"/>
  <c r="D353" i="40"/>
  <c r="D352" i="40"/>
  <c r="D351" i="40"/>
  <c r="D350" i="40"/>
  <c r="D349" i="40"/>
  <c r="D347" i="40"/>
  <c r="D346" i="40"/>
  <c r="D345" i="40"/>
  <c r="D343" i="40"/>
  <c r="D341" i="40"/>
  <c r="D338" i="40"/>
  <c r="D337" i="40"/>
  <c r="D336" i="40"/>
  <c r="D335" i="40"/>
  <c r="D334" i="40"/>
  <c r="D333" i="40"/>
  <c r="D319" i="40"/>
  <c r="D317" i="40"/>
  <c r="D316" i="40"/>
  <c r="D315" i="40"/>
  <c r="D314" i="40"/>
  <c r="D313" i="40"/>
  <c r="D311" i="40"/>
  <c r="D310" i="40"/>
  <c r="D309" i="40"/>
  <c r="D307" i="40"/>
  <c r="D305" i="40"/>
  <c r="D302" i="40"/>
  <c r="D301" i="40"/>
  <c r="D300" i="40"/>
  <c r="D299" i="40"/>
  <c r="D298" i="40"/>
  <c r="D297" i="40"/>
  <c r="D283" i="40"/>
  <c r="D281" i="40"/>
  <c r="D280" i="40"/>
  <c r="D279" i="40"/>
  <c r="D278" i="40"/>
  <c r="D277" i="40"/>
  <c r="D275" i="40"/>
  <c r="D274" i="40"/>
  <c r="D273" i="40"/>
  <c r="D271" i="40"/>
  <c r="D269" i="40"/>
  <c r="D266" i="40"/>
  <c r="D265" i="40"/>
  <c r="D264" i="40"/>
  <c r="D263" i="40"/>
  <c r="D262" i="40"/>
  <c r="D261" i="40"/>
  <c r="D247" i="40"/>
  <c r="D245" i="40"/>
  <c r="D244" i="40"/>
  <c r="D243" i="40"/>
  <c r="D242" i="40"/>
  <c r="D241" i="40"/>
  <c r="D239" i="40"/>
  <c r="D238" i="40"/>
  <c r="D237" i="40"/>
  <c r="D235" i="40"/>
  <c r="D233" i="40"/>
  <c r="D230" i="40"/>
  <c r="D229" i="40"/>
  <c r="D228" i="40"/>
  <c r="D227" i="40"/>
  <c r="D226" i="40"/>
  <c r="D225" i="40"/>
  <c r="D211" i="40"/>
  <c r="D209" i="40"/>
  <c r="D208" i="40"/>
  <c r="D207" i="40"/>
  <c r="D206" i="40"/>
  <c r="D205" i="40"/>
  <c r="D203" i="40"/>
  <c r="D202" i="40"/>
  <c r="D201" i="40"/>
  <c r="D199" i="40"/>
  <c r="D197" i="40"/>
  <c r="D194" i="40"/>
  <c r="D193" i="40"/>
  <c r="D192" i="40"/>
  <c r="D191" i="40"/>
  <c r="D190" i="40"/>
  <c r="D189" i="40"/>
  <c r="D175" i="40"/>
  <c r="D173" i="40"/>
  <c r="D29" i="40" s="1"/>
  <c r="D172" i="40"/>
  <c r="D171" i="40"/>
  <c r="D170" i="40"/>
  <c r="D169" i="40"/>
  <c r="D167" i="40"/>
  <c r="D166" i="40"/>
  <c r="D165" i="40"/>
  <c r="D163" i="40"/>
  <c r="D161" i="40"/>
  <c r="D158" i="40"/>
  <c r="D157" i="40"/>
  <c r="D156" i="40"/>
  <c r="D155" i="40"/>
  <c r="D154" i="40"/>
  <c r="D153" i="40"/>
  <c r="D139" i="40"/>
  <c r="D31" i="40" s="1"/>
  <c r="D137" i="40"/>
  <c r="D136" i="40"/>
  <c r="D135" i="40"/>
  <c r="D134" i="40"/>
  <c r="D133" i="40"/>
  <c r="D131" i="40"/>
  <c r="D130" i="40"/>
  <c r="D129" i="40"/>
  <c r="D127" i="40"/>
  <c r="D125" i="40"/>
  <c r="D122" i="40"/>
  <c r="D121" i="40"/>
  <c r="D120" i="40"/>
  <c r="D119" i="40"/>
  <c r="D118" i="40"/>
  <c r="D117" i="40"/>
  <c r="D103" i="40"/>
  <c r="D101" i="40"/>
  <c r="D100" i="40"/>
  <c r="D99" i="40"/>
  <c r="D98" i="40"/>
  <c r="D97" i="40"/>
  <c r="D95" i="40"/>
  <c r="D94" i="40"/>
  <c r="D93" i="40"/>
  <c r="D91" i="40"/>
  <c r="D89" i="40"/>
  <c r="D86" i="40"/>
  <c r="D85" i="40"/>
  <c r="D84" i="40"/>
  <c r="D83" i="40"/>
  <c r="D82" i="40"/>
  <c r="D10" i="40" s="1"/>
  <c r="D81" i="40"/>
  <c r="D67" i="40"/>
  <c r="D65" i="40"/>
  <c r="D64" i="40"/>
  <c r="D63" i="40"/>
  <c r="D62" i="40"/>
  <c r="D61" i="40"/>
  <c r="D59" i="40"/>
  <c r="D23" i="40" s="1"/>
  <c r="D58" i="40"/>
  <c r="D57" i="40"/>
  <c r="D21" i="40" s="1"/>
  <c r="D55" i="40"/>
  <c r="D19" i="40" s="1"/>
  <c r="D53" i="40"/>
  <c r="D50" i="40"/>
  <c r="D49" i="40"/>
  <c r="D48" i="40"/>
  <c r="D47" i="40"/>
  <c r="D11" i="40" s="1"/>
  <c r="D46" i="40"/>
  <c r="D45" i="40"/>
  <c r="D9" i="40"/>
  <c r="D751" i="39"/>
  <c r="D749" i="39"/>
  <c r="D748" i="39"/>
  <c r="D747" i="39"/>
  <c r="D746" i="39"/>
  <c r="D745" i="39"/>
  <c r="D743" i="39"/>
  <c r="D742" i="39"/>
  <c r="D741" i="39"/>
  <c r="D739" i="39"/>
  <c r="D737" i="39"/>
  <c r="D734" i="39"/>
  <c r="D733" i="39"/>
  <c r="D732" i="39"/>
  <c r="D731" i="39"/>
  <c r="D730" i="39"/>
  <c r="D729" i="39"/>
  <c r="D715" i="39"/>
  <c r="D713" i="39"/>
  <c r="D712" i="39"/>
  <c r="D711" i="39"/>
  <c r="D710" i="39"/>
  <c r="D709" i="39"/>
  <c r="D707" i="39"/>
  <c r="D706" i="39"/>
  <c r="D705" i="39"/>
  <c r="D703" i="39"/>
  <c r="D701" i="39"/>
  <c r="D698" i="39"/>
  <c r="D697" i="39"/>
  <c r="D696" i="39"/>
  <c r="D695" i="39"/>
  <c r="D694" i="39"/>
  <c r="D693" i="39"/>
  <c r="D679" i="39"/>
  <c r="D677" i="39"/>
  <c r="D676" i="39"/>
  <c r="D675" i="39"/>
  <c r="D674" i="39"/>
  <c r="D673" i="39"/>
  <c r="D671" i="39"/>
  <c r="D670" i="39"/>
  <c r="D669" i="39"/>
  <c r="D667" i="39"/>
  <c r="D665" i="39"/>
  <c r="D662" i="39"/>
  <c r="D661" i="39"/>
  <c r="D660" i="39"/>
  <c r="D659" i="39"/>
  <c r="D658" i="39"/>
  <c r="D657" i="39"/>
  <c r="D643" i="39"/>
  <c r="D641" i="39"/>
  <c r="D640" i="39"/>
  <c r="D639" i="39"/>
  <c r="D638" i="39"/>
  <c r="D637" i="39"/>
  <c r="D635" i="39"/>
  <c r="D634" i="39"/>
  <c r="D633" i="39"/>
  <c r="D631" i="39"/>
  <c r="D629" i="39"/>
  <c r="D626" i="39"/>
  <c r="D625" i="39"/>
  <c r="D624" i="39"/>
  <c r="D623" i="39"/>
  <c r="D622" i="39"/>
  <c r="D621" i="39"/>
  <c r="D607" i="39"/>
  <c r="D605" i="39"/>
  <c r="D604" i="39"/>
  <c r="D603" i="39"/>
  <c r="D602" i="39"/>
  <c r="D601" i="39"/>
  <c r="D599" i="39"/>
  <c r="D598" i="39"/>
  <c r="D597" i="39"/>
  <c r="D595" i="39"/>
  <c r="D593" i="39"/>
  <c r="D590" i="39"/>
  <c r="D589" i="39"/>
  <c r="D588" i="39"/>
  <c r="D587" i="39"/>
  <c r="D586" i="39"/>
  <c r="D585" i="39"/>
  <c r="D571" i="39"/>
  <c r="D569" i="39"/>
  <c r="D568" i="39"/>
  <c r="D567" i="39"/>
  <c r="D566" i="39"/>
  <c r="D565" i="39"/>
  <c r="D563" i="39"/>
  <c r="D562" i="39"/>
  <c r="D561" i="39"/>
  <c r="D559" i="39"/>
  <c r="D557" i="39"/>
  <c r="D554" i="39"/>
  <c r="D553" i="39"/>
  <c r="D552" i="39"/>
  <c r="D551" i="39"/>
  <c r="D550" i="39"/>
  <c r="D549" i="39"/>
  <c r="D535" i="39"/>
  <c r="D533" i="39"/>
  <c r="D532" i="39"/>
  <c r="D531" i="39"/>
  <c r="D530" i="39"/>
  <c r="D529" i="39"/>
  <c r="D527" i="39"/>
  <c r="D526" i="39"/>
  <c r="D525" i="39"/>
  <c r="D523" i="39"/>
  <c r="D521" i="39"/>
  <c r="D518" i="39"/>
  <c r="D517" i="39"/>
  <c r="D516" i="39"/>
  <c r="D515" i="39"/>
  <c r="D514" i="39"/>
  <c r="D513" i="39"/>
  <c r="D499" i="39"/>
  <c r="D497" i="39"/>
  <c r="D496" i="39"/>
  <c r="D495" i="39"/>
  <c r="D494" i="39"/>
  <c r="D493" i="39"/>
  <c r="D491" i="39"/>
  <c r="D490" i="39"/>
  <c r="D489" i="39"/>
  <c r="D487" i="39"/>
  <c r="D485" i="39"/>
  <c r="D482" i="39"/>
  <c r="D481" i="39"/>
  <c r="D480" i="39"/>
  <c r="D479" i="39"/>
  <c r="D478" i="39"/>
  <c r="D477" i="39"/>
  <c r="D463" i="39"/>
  <c r="D461" i="39"/>
  <c r="D460" i="39"/>
  <c r="D459" i="39"/>
  <c r="D458" i="39"/>
  <c r="D457" i="39"/>
  <c r="D455" i="39"/>
  <c r="D454" i="39"/>
  <c r="D453" i="39"/>
  <c r="D451" i="39"/>
  <c r="D449" i="39"/>
  <c r="D446" i="39"/>
  <c r="D445" i="39"/>
  <c r="D444" i="39"/>
  <c r="D443" i="39"/>
  <c r="D442" i="39"/>
  <c r="D441" i="39"/>
  <c r="D427" i="39"/>
  <c r="D425" i="39"/>
  <c r="D424" i="39"/>
  <c r="D423" i="39"/>
  <c r="D422" i="39"/>
  <c r="D421" i="39"/>
  <c r="D419" i="39"/>
  <c r="D418" i="39"/>
  <c r="D417" i="39"/>
  <c r="D415" i="39"/>
  <c r="D413" i="39"/>
  <c r="D410" i="39"/>
  <c r="D409" i="39"/>
  <c r="D408" i="39"/>
  <c r="D407" i="39"/>
  <c r="D406" i="39"/>
  <c r="D405" i="39"/>
  <c r="D391" i="39"/>
  <c r="D389" i="39"/>
  <c r="D388" i="39"/>
  <c r="D387" i="39"/>
  <c r="D386" i="39"/>
  <c r="D385" i="39"/>
  <c r="D383" i="39"/>
  <c r="D382" i="39"/>
  <c r="D381" i="39"/>
  <c r="D379" i="39"/>
  <c r="D377" i="39"/>
  <c r="D374" i="39"/>
  <c r="D373" i="39"/>
  <c r="D372" i="39"/>
  <c r="D371" i="39"/>
  <c r="D370" i="39"/>
  <c r="D369" i="39"/>
  <c r="D355" i="39"/>
  <c r="D353" i="39"/>
  <c r="D352" i="39"/>
  <c r="D351" i="39"/>
  <c r="D350" i="39"/>
  <c r="D349" i="39"/>
  <c r="D347" i="39"/>
  <c r="D346" i="39"/>
  <c r="D345" i="39"/>
  <c r="D343" i="39"/>
  <c r="D341" i="39"/>
  <c r="D338" i="39"/>
  <c r="D337" i="39"/>
  <c r="D336" i="39"/>
  <c r="D335" i="39"/>
  <c r="D334" i="39"/>
  <c r="D333" i="39"/>
  <c r="D319" i="39"/>
  <c r="D317" i="39"/>
  <c r="D316" i="39"/>
  <c r="D315" i="39"/>
  <c r="D314" i="39"/>
  <c r="D313" i="39"/>
  <c r="D311" i="39"/>
  <c r="D310" i="39"/>
  <c r="D309" i="39"/>
  <c r="D307" i="39"/>
  <c r="D305" i="39"/>
  <c r="D302" i="39"/>
  <c r="D301" i="39"/>
  <c r="D300" i="39"/>
  <c r="D299" i="39"/>
  <c r="D298" i="39"/>
  <c r="D297" i="39"/>
  <c r="D283" i="39"/>
  <c r="D281" i="39"/>
  <c r="D280" i="39"/>
  <c r="D279" i="39"/>
  <c r="D278" i="39"/>
  <c r="D277" i="39"/>
  <c r="D275" i="39"/>
  <c r="D274" i="39"/>
  <c r="D273" i="39"/>
  <c r="D271" i="39"/>
  <c r="D269" i="39"/>
  <c r="D17" i="39" s="1"/>
  <c r="D266" i="39"/>
  <c r="D265" i="39"/>
  <c r="D264" i="39"/>
  <c r="D263" i="39"/>
  <c r="D262" i="39"/>
  <c r="D261" i="39"/>
  <c r="D247" i="39"/>
  <c r="D245" i="39"/>
  <c r="D244" i="39"/>
  <c r="D243" i="39"/>
  <c r="D242" i="39"/>
  <c r="D241" i="39"/>
  <c r="D239" i="39"/>
  <c r="D238" i="39"/>
  <c r="D237" i="39"/>
  <c r="D235" i="39"/>
  <c r="D233" i="39"/>
  <c r="D230" i="39"/>
  <c r="D229" i="39"/>
  <c r="D228" i="39"/>
  <c r="D227" i="39"/>
  <c r="D226" i="39"/>
  <c r="D225" i="39"/>
  <c r="D211" i="39"/>
  <c r="D31" i="39" s="1"/>
  <c r="D209" i="39"/>
  <c r="D208" i="39"/>
  <c r="D207" i="39"/>
  <c r="D206" i="39"/>
  <c r="D205" i="39"/>
  <c r="D203" i="39"/>
  <c r="D202" i="39"/>
  <c r="D201" i="39"/>
  <c r="D21" i="39" s="1"/>
  <c r="D199" i="39"/>
  <c r="D197" i="39"/>
  <c r="D194" i="39"/>
  <c r="D193" i="39"/>
  <c r="D192" i="39"/>
  <c r="D191" i="39"/>
  <c r="D190" i="39"/>
  <c r="D189" i="39"/>
  <c r="D175" i="39"/>
  <c r="D173" i="39"/>
  <c r="D172" i="39"/>
  <c r="D171" i="39"/>
  <c r="D170" i="39"/>
  <c r="D169" i="39"/>
  <c r="D167" i="39"/>
  <c r="D166" i="39"/>
  <c r="D165" i="39"/>
  <c r="D163" i="39"/>
  <c r="D161" i="39"/>
  <c r="D158" i="39"/>
  <c r="D157" i="39"/>
  <c r="D156" i="39"/>
  <c r="D155" i="39"/>
  <c r="D154" i="39"/>
  <c r="D153" i="39"/>
  <c r="D139" i="39"/>
  <c r="D137" i="39"/>
  <c r="D136" i="39"/>
  <c r="D135" i="39"/>
  <c r="D27" i="39" s="1"/>
  <c r="D134" i="39"/>
  <c r="D133" i="39"/>
  <c r="D131" i="39"/>
  <c r="D23" i="39" s="1"/>
  <c r="D130" i="39"/>
  <c r="D129" i="39"/>
  <c r="D127" i="39"/>
  <c r="D125" i="39"/>
  <c r="D122" i="39"/>
  <c r="D121" i="39"/>
  <c r="D120" i="39"/>
  <c r="D119" i="39"/>
  <c r="D118" i="39"/>
  <c r="D117" i="39"/>
  <c r="D103" i="39"/>
  <c r="D101" i="39"/>
  <c r="D100" i="39"/>
  <c r="D28" i="39" s="1"/>
  <c r="D99" i="39"/>
  <c r="D98" i="39"/>
  <c r="D97" i="39"/>
  <c r="D95" i="39"/>
  <c r="D94" i="39"/>
  <c r="D93" i="39"/>
  <c r="D91" i="39"/>
  <c r="D89" i="39"/>
  <c r="D86" i="39"/>
  <c r="D85" i="39"/>
  <c r="D84" i="39"/>
  <c r="D12" i="39" s="1"/>
  <c r="D83" i="39"/>
  <c r="D82" i="39"/>
  <c r="D81" i="39"/>
  <c r="D67" i="39"/>
  <c r="D65" i="39"/>
  <c r="D64" i="39"/>
  <c r="D63" i="39"/>
  <c r="D62" i="39"/>
  <c r="D26" i="39" s="1"/>
  <c r="D61" i="39"/>
  <c r="D59" i="39"/>
  <c r="D58" i="39"/>
  <c r="D57" i="39"/>
  <c r="D55" i="39"/>
  <c r="D53" i="39"/>
  <c r="D50" i="39"/>
  <c r="D14" i="39" s="1"/>
  <c r="D49" i="39"/>
  <c r="D48" i="39"/>
  <c r="D47" i="39"/>
  <c r="D46" i="39"/>
  <c r="D10" i="39" s="1"/>
  <c r="D45" i="39"/>
  <c r="D751" i="38"/>
  <c r="D749" i="38"/>
  <c r="D748" i="38"/>
  <c r="D747" i="38"/>
  <c r="D746" i="38"/>
  <c r="D745" i="38"/>
  <c r="D743" i="38"/>
  <c r="D742" i="38"/>
  <c r="D741" i="38"/>
  <c r="D739" i="38"/>
  <c r="D737" i="38"/>
  <c r="D734" i="38"/>
  <c r="D733" i="38"/>
  <c r="D732" i="38"/>
  <c r="D731" i="38"/>
  <c r="D730" i="38"/>
  <c r="D729" i="38"/>
  <c r="D715" i="38"/>
  <c r="D713" i="38"/>
  <c r="D712" i="38"/>
  <c r="D711" i="38"/>
  <c r="D710" i="38"/>
  <c r="D709" i="38"/>
  <c r="D707" i="38"/>
  <c r="D706" i="38"/>
  <c r="D705" i="38"/>
  <c r="D703" i="38"/>
  <c r="D701" i="38"/>
  <c r="D698" i="38"/>
  <c r="D697" i="38"/>
  <c r="D696" i="38"/>
  <c r="D695" i="38"/>
  <c r="D694" i="38"/>
  <c r="D693" i="38"/>
  <c r="D679" i="38"/>
  <c r="D677" i="38"/>
  <c r="D676" i="38"/>
  <c r="D675" i="38"/>
  <c r="D674" i="38"/>
  <c r="D673" i="38"/>
  <c r="D671" i="38"/>
  <c r="D670" i="38"/>
  <c r="D669" i="38"/>
  <c r="D667" i="38"/>
  <c r="D665" i="38"/>
  <c r="D662" i="38"/>
  <c r="D661" i="38"/>
  <c r="D660" i="38"/>
  <c r="D659" i="38"/>
  <c r="D658" i="38"/>
  <c r="D657" i="38"/>
  <c r="D643" i="38"/>
  <c r="D641" i="38"/>
  <c r="D640" i="38"/>
  <c r="D639" i="38"/>
  <c r="D638" i="38"/>
  <c r="D637" i="38"/>
  <c r="D635" i="38"/>
  <c r="D634" i="38"/>
  <c r="D633" i="38"/>
  <c r="D631" i="38"/>
  <c r="D629" i="38"/>
  <c r="D626" i="38"/>
  <c r="D625" i="38"/>
  <c r="D624" i="38"/>
  <c r="D623" i="38"/>
  <c r="D622" i="38"/>
  <c r="D621" i="38"/>
  <c r="D607" i="38"/>
  <c r="D605" i="38"/>
  <c r="D604" i="38"/>
  <c r="D603" i="38"/>
  <c r="D602" i="38"/>
  <c r="D601" i="38"/>
  <c r="D599" i="38"/>
  <c r="D598" i="38"/>
  <c r="D597" i="38"/>
  <c r="D595" i="38"/>
  <c r="D593" i="38"/>
  <c r="D590" i="38"/>
  <c r="D589" i="38"/>
  <c r="D588" i="38"/>
  <c r="D587" i="38"/>
  <c r="D586" i="38"/>
  <c r="D585" i="38"/>
  <c r="D571" i="38"/>
  <c r="D569" i="38"/>
  <c r="D568" i="38"/>
  <c r="D567" i="38"/>
  <c r="D566" i="38"/>
  <c r="D565" i="38"/>
  <c r="D563" i="38"/>
  <c r="D562" i="38"/>
  <c r="D561" i="38"/>
  <c r="D559" i="38"/>
  <c r="D557" i="38"/>
  <c r="D554" i="38"/>
  <c r="D553" i="38"/>
  <c r="D552" i="38"/>
  <c r="D551" i="38"/>
  <c r="D550" i="38"/>
  <c r="D549" i="38"/>
  <c r="D535" i="38"/>
  <c r="D533" i="38"/>
  <c r="D532" i="38"/>
  <c r="D531" i="38"/>
  <c r="D530" i="38"/>
  <c r="D529" i="38"/>
  <c r="D527" i="38"/>
  <c r="D526" i="38"/>
  <c r="D525" i="38"/>
  <c r="D523" i="38"/>
  <c r="D521" i="38"/>
  <c r="D518" i="38"/>
  <c r="D517" i="38"/>
  <c r="D516" i="38"/>
  <c r="D515" i="38"/>
  <c r="D514" i="38"/>
  <c r="D513" i="38"/>
  <c r="D499" i="38"/>
  <c r="D497" i="38"/>
  <c r="D496" i="38"/>
  <c r="D495" i="38"/>
  <c r="D494" i="38"/>
  <c r="D493" i="38"/>
  <c r="D491" i="38"/>
  <c r="D490" i="38"/>
  <c r="D489" i="38"/>
  <c r="D487" i="38"/>
  <c r="D485" i="38"/>
  <c r="D482" i="38"/>
  <c r="D481" i="38"/>
  <c r="D480" i="38"/>
  <c r="D479" i="38"/>
  <c r="D478" i="38"/>
  <c r="D477" i="38"/>
  <c r="D463" i="38"/>
  <c r="D461" i="38"/>
  <c r="D460" i="38"/>
  <c r="D459" i="38"/>
  <c r="D458" i="38"/>
  <c r="D457" i="38"/>
  <c r="D455" i="38"/>
  <c r="D454" i="38"/>
  <c r="D453" i="38"/>
  <c r="D451" i="38"/>
  <c r="D449" i="38"/>
  <c r="D446" i="38"/>
  <c r="D445" i="38"/>
  <c r="D444" i="38"/>
  <c r="D443" i="38"/>
  <c r="D442" i="38"/>
  <c r="D441" i="38"/>
  <c r="D427" i="38"/>
  <c r="D425" i="38"/>
  <c r="D424" i="38"/>
  <c r="D423" i="38"/>
  <c r="D422" i="38"/>
  <c r="D421" i="38"/>
  <c r="D419" i="38"/>
  <c r="D418" i="38"/>
  <c r="D417" i="38"/>
  <c r="D415" i="38"/>
  <c r="D413" i="38"/>
  <c r="D410" i="38"/>
  <c r="D409" i="38"/>
  <c r="D408" i="38"/>
  <c r="D407" i="38"/>
  <c r="D406" i="38"/>
  <c r="D405" i="38"/>
  <c r="D391" i="38"/>
  <c r="D389" i="38"/>
  <c r="D388" i="38"/>
  <c r="D387" i="38"/>
  <c r="D386" i="38"/>
  <c r="D385" i="38"/>
  <c r="D383" i="38"/>
  <c r="D382" i="38"/>
  <c r="D381" i="38"/>
  <c r="D379" i="38"/>
  <c r="D377" i="38"/>
  <c r="D374" i="38"/>
  <c r="D373" i="38"/>
  <c r="D372" i="38"/>
  <c r="D371" i="38"/>
  <c r="D370" i="38"/>
  <c r="D369" i="38"/>
  <c r="D355" i="38"/>
  <c r="D353" i="38"/>
  <c r="D352" i="38"/>
  <c r="D351" i="38"/>
  <c r="D350" i="38"/>
  <c r="D349" i="38"/>
  <c r="D347" i="38"/>
  <c r="D346" i="38"/>
  <c r="D345" i="38"/>
  <c r="D343" i="38"/>
  <c r="D341" i="38"/>
  <c r="D338" i="38"/>
  <c r="D337" i="38"/>
  <c r="D336" i="38"/>
  <c r="D335" i="38"/>
  <c r="D334" i="38"/>
  <c r="D333" i="38"/>
  <c r="D319" i="38"/>
  <c r="D317" i="38"/>
  <c r="D316" i="38"/>
  <c r="D315" i="38"/>
  <c r="D314" i="38"/>
  <c r="D313" i="38"/>
  <c r="D311" i="38"/>
  <c r="D310" i="38"/>
  <c r="D309" i="38"/>
  <c r="D307" i="38"/>
  <c r="D305" i="38"/>
  <c r="D302" i="38"/>
  <c r="D301" i="38"/>
  <c r="D300" i="38"/>
  <c r="D299" i="38"/>
  <c r="D298" i="38"/>
  <c r="D297" i="38"/>
  <c r="D283" i="38"/>
  <c r="D281" i="38"/>
  <c r="D280" i="38"/>
  <c r="D279" i="38"/>
  <c r="D278" i="38"/>
  <c r="D277" i="38"/>
  <c r="D275" i="38"/>
  <c r="D274" i="38"/>
  <c r="D273" i="38"/>
  <c r="D271" i="38"/>
  <c r="D269" i="38"/>
  <c r="D266" i="38"/>
  <c r="D265" i="38"/>
  <c r="D264" i="38"/>
  <c r="D263" i="38"/>
  <c r="D262" i="38"/>
  <c r="D261" i="38"/>
  <c r="D247" i="38"/>
  <c r="D245" i="38"/>
  <c r="D244" i="38"/>
  <c r="D243" i="38"/>
  <c r="D27" i="38" s="1"/>
  <c r="D242" i="38"/>
  <c r="D241" i="38"/>
  <c r="D239" i="38"/>
  <c r="D238" i="38"/>
  <c r="D237" i="38"/>
  <c r="D235" i="38"/>
  <c r="D233" i="38"/>
  <c r="D230" i="38"/>
  <c r="D229" i="38"/>
  <c r="D228" i="38"/>
  <c r="D227" i="38"/>
  <c r="D226" i="38"/>
  <c r="D225" i="38"/>
  <c r="D211" i="38"/>
  <c r="D209" i="38"/>
  <c r="D208" i="38"/>
  <c r="D28" i="38" s="1"/>
  <c r="D207" i="38"/>
  <c r="D206" i="38"/>
  <c r="D205" i="38"/>
  <c r="D203" i="38"/>
  <c r="D202" i="38"/>
  <c r="D201" i="38"/>
  <c r="D199" i="38"/>
  <c r="D197" i="38"/>
  <c r="D194" i="38"/>
  <c r="D193" i="38"/>
  <c r="D192" i="38"/>
  <c r="D191" i="38"/>
  <c r="D190" i="38"/>
  <c r="D189" i="38"/>
  <c r="D175" i="38"/>
  <c r="D173" i="38"/>
  <c r="D172" i="38"/>
  <c r="D171" i="38"/>
  <c r="D170" i="38"/>
  <c r="D169" i="38"/>
  <c r="D167" i="38"/>
  <c r="D166" i="38"/>
  <c r="D165" i="38"/>
  <c r="D163" i="38"/>
  <c r="D161" i="38"/>
  <c r="D158" i="38"/>
  <c r="D157" i="38"/>
  <c r="D156" i="38"/>
  <c r="D155" i="38"/>
  <c r="D154" i="38"/>
  <c r="D153" i="38"/>
  <c r="D139" i="38"/>
  <c r="D137" i="38"/>
  <c r="D136" i="38"/>
  <c r="D135" i="38"/>
  <c r="D134" i="38"/>
  <c r="D133" i="38"/>
  <c r="D131" i="38"/>
  <c r="D130" i="38"/>
  <c r="D129" i="38"/>
  <c r="D127" i="38"/>
  <c r="D125" i="38"/>
  <c r="D122" i="38"/>
  <c r="D121" i="38"/>
  <c r="D120" i="38"/>
  <c r="D119" i="38"/>
  <c r="D118" i="38"/>
  <c r="D117" i="38"/>
  <c r="D103" i="38"/>
  <c r="D101" i="38"/>
  <c r="D100" i="38"/>
  <c r="D99" i="38"/>
  <c r="D98" i="38"/>
  <c r="D97" i="38"/>
  <c r="D95" i="38"/>
  <c r="D94" i="38"/>
  <c r="D93" i="38"/>
  <c r="D91" i="38"/>
  <c r="D89" i="38"/>
  <c r="D86" i="38"/>
  <c r="D85" i="38"/>
  <c r="D84" i="38"/>
  <c r="D83" i="38"/>
  <c r="D82" i="38"/>
  <c r="D81" i="38"/>
  <c r="D67" i="38"/>
  <c r="D65" i="38"/>
  <c r="D64" i="38"/>
  <c r="D63" i="38"/>
  <c r="D62" i="38"/>
  <c r="D61" i="38"/>
  <c r="D59" i="38"/>
  <c r="D58" i="38"/>
  <c r="D57" i="38"/>
  <c r="D55" i="38"/>
  <c r="D53" i="38"/>
  <c r="D17" i="38" s="1"/>
  <c r="D50" i="38"/>
  <c r="D49" i="38"/>
  <c r="D48" i="38"/>
  <c r="D47" i="38"/>
  <c r="D11" i="38" s="1"/>
  <c r="D46" i="38"/>
  <c r="D45" i="38"/>
  <c r="D751" i="37"/>
  <c r="D749" i="37"/>
  <c r="D748" i="37"/>
  <c r="D747" i="37"/>
  <c r="D746" i="37"/>
  <c r="D745" i="37"/>
  <c r="D743" i="37"/>
  <c r="D742" i="37"/>
  <c r="D741" i="37"/>
  <c r="D739" i="37"/>
  <c r="D737" i="37"/>
  <c r="D734" i="37"/>
  <c r="D733" i="37"/>
  <c r="D732" i="37"/>
  <c r="D731" i="37"/>
  <c r="D730" i="37"/>
  <c r="D729" i="37"/>
  <c r="D715" i="37"/>
  <c r="D713" i="37"/>
  <c r="D712" i="37"/>
  <c r="D711" i="37"/>
  <c r="D710" i="37"/>
  <c r="D709" i="37"/>
  <c r="D707" i="37"/>
  <c r="D706" i="37"/>
  <c r="D705" i="37"/>
  <c r="D703" i="37"/>
  <c r="D701" i="37"/>
  <c r="D698" i="37"/>
  <c r="D697" i="37"/>
  <c r="D696" i="37"/>
  <c r="D695" i="37"/>
  <c r="D694" i="37"/>
  <c r="D693" i="37"/>
  <c r="D679" i="37"/>
  <c r="D677" i="37"/>
  <c r="D676" i="37"/>
  <c r="D675" i="37"/>
  <c r="D674" i="37"/>
  <c r="D673" i="37"/>
  <c r="D671" i="37"/>
  <c r="D670" i="37"/>
  <c r="D669" i="37"/>
  <c r="D667" i="37"/>
  <c r="D665" i="37"/>
  <c r="D662" i="37"/>
  <c r="D661" i="37"/>
  <c r="D660" i="37"/>
  <c r="D659" i="37"/>
  <c r="D658" i="37"/>
  <c r="D657" i="37"/>
  <c r="D643" i="37"/>
  <c r="D641" i="37"/>
  <c r="D640" i="37"/>
  <c r="D639" i="37"/>
  <c r="D638" i="37"/>
  <c r="D637" i="37"/>
  <c r="D635" i="37"/>
  <c r="D634" i="37"/>
  <c r="D633" i="37"/>
  <c r="D631" i="37"/>
  <c r="D629" i="37"/>
  <c r="D626" i="37"/>
  <c r="D625" i="37"/>
  <c r="D624" i="37"/>
  <c r="D623" i="37"/>
  <c r="D622" i="37"/>
  <c r="D621" i="37"/>
  <c r="D607" i="37"/>
  <c r="D605" i="37"/>
  <c r="D604" i="37"/>
  <c r="D603" i="37"/>
  <c r="D602" i="37"/>
  <c r="D601" i="37"/>
  <c r="D599" i="37"/>
  <c r="D598" i="37"/>
  <c r="D597" i="37"/>
  <c r="D595" i="37"/>
  <c r="D593" i="37"/>
  <c r="D590" i="37"/>
  <c r="D589" i="37"/>
  <c r="D588" i="37"/>
  <c r="D587" i="37"/>
  <c r="D586" i="37"/>
  <c r="D585" i="37"/>
  <c r="D571" i="37"/>
  <c r="D569" i="37"/>
  <c r="D568" i="37"/>
  <c r="D567" i="37"/>
  <c r="D566" i="37"/>
  <c r="D565" i="37"/>
  <c r="D563" i="37"/>
  <c r="D562" i="37"/>
  <c r="D561" i="37"/>
  <c r="D559" i="37"/>
  <c r="D557" i="37"/>
  <c r="D554" i="37"/>
  <c r="D553" i="37"/>
  <c r="D552" i="37"/>
  <c r="D551" i="37"/>
  <c r="D550" i="37"/>
  <c r="D549" i="37"/>
  <c r="D535" i="37"/>
  <c r="D533" i="37"/>
  <c r="D532" i="37"/>
  <c r="D531" i="37"/>
  <c r="D530" i="37"/>
  <c r="D529" i="37"/>
  <c r="D527" i="37"/>
  <c r="D526" i="37"/>
  <c r="D525" i="37"/>
  <c r="D523" i="37"/>
  <c r="D521" i="37"/>
  <c r="D518" i="37"/>
  <c r="D517" i="37"/>
  <c r="D516" i="37"/>
  <c r="D515" i="37"/>
  <c r="D514" i="37"/>
  <c r="D513" i="37"/>
  <c r="D499" i="37"/>
  <c r="D497" i="37"/>
  <c r="D496" i="37"/>
  <c r="D495" i="37"/>
  <c r="D494" i="37"/>
  <c r="D493" i="37"/>
  <c r="D491" i="37"/>
  <c r="D490" i="37"/>
  <c r="D489" i="37"/>
  <c r="D487" i="37"/>
  <c r="D485" i="37"/>
  <c r="D482" i="37"/>
  <c r="D481" i="37"/>
  <c r="D480" i="37"/>
  <c r="D479" i="37"/>
  <c r="D478" i="37"/>
  <c r="D477" i="37"/>
  <c r="D463" i="37"/>
  <c r="D461" i="37"/>
  <c r="D460" i="37"/>
  <c r="D459" i="37"/>
  <c r="D458" i="37"/>
  <c r="D457" i="37"/>
  <c r="D455" i="37"/>
  <c r="D454" i="37"/>
  <c r="D453" i="37"/>
  <c r="D451" i="37"/>
  <c r="D449" i="37"/>
  <c r="D446" i="37"/>
  <c r="D445" i="37"/>
  <c r="D444" i="37"/>
  <c r="D443" i="37"/>
  <c r="D442" i="37"/>
  <c r="D441" i="37"/>
  <c r="D427" i="37"/>
  <c r="D425" i="37"/>
  <c r="D424" i="37"/>
  <c r="D423" i="37"/>
  <c r="D422" i="37"/>
  <c r="D421" i="37"/>
  <c r="D419" i="37"/>
  <c r="D418" i="37"/>
  <c r="D417" i="37"/>
  <c r="D415" i="37"/>
  <c r="D413" i="37"/>
  <c r="D410" i="37"/>
  <c r="D409" i="37"/>
  <c r="D408" i="37"/>
  <c r="D407" i="37"/>
  <c r="D406" i="37"/>
  <c r="D405" i="37"/>
  <c r="D391" i="37"/>
  <c r="D389" i="37"/>
  <c r="D388" i="37"/>
  <c r="D387" i="37"/>
  <c r="D386" i="37"/>
  <c r="D385" i="37"/>
  <c r="D383" i="37"/>
  <c r="D382" i="37"/>
  <c r="D381" i="37"/>
  <c r="D379" i="37"/>
  <c r="D377" i="37"/>
  <c r="D374" i="37"/>
  <c r="D373" i="37"/>
  <c r="D372" i="37"/>
  <c r="D371" i="37"/>
  <c r="D370" i="37"/>
  <c r="D369" i="37"/>
  <c r="D355" i="37"/>
  <c r="D353" i="37"/>
  <c r="D352" i="37"/>
  <c r="D351" i="37"/>
  <c r="D350" i="37"/>
  <c r="D349" i="37"/>
  <c r="D347" i="37"/>
  <c r="D346" i="37"/>
  <c r="D345" i="37"/>
  <c r="D343" i="37"/>
  <c r="D341" i="37"/>
  <c r="D338" i="37"/>
  <c r="D337" i="37"/>
  <c r="D336" i="37"/>
  <c r="D335" i="37"/>
  <c r="D334" i="37"/>
  <c r="D333" i="37"/>
  <c r="D319" i="37"/>
  <c r="D317" i="37"/>
  <c r="D316" i="37"/>
  <c r="D315" i="37"/>
  <c r="D314" i="37"/>
  <c r="D313" i="37"/>
  <c r="D311" i="37"/>
  <c r="D310" i="37"/>
  <c r="D309" i="37"/>
  <c r="D307" i="37"/>
  <c r="D305" i="37"/>
  <c r="D302" i="37"/>
  <c r="D301" i="37"/>
  <c r="D300" i="37"/>
  <c r="D299" i="37"/>
  <c r="D298" i="37"/>
  <c r="D297" i="37"/>
  <c r="D283" i="37"/>
  <c r="D281" i="37"/>
  <c r="D280" i="37"/>
  <c r="D279" i="37"/>
  <c r="D278" i="37"/>
  <c r="D277" i="37"/>
  <c r="D275" i="37"/>
  <c r="D274" i="37"/>
  <c r="D273" i="37"/>
  <c r="D271" i="37"/>
  <c r="D269" i="37"/>
  <c r="D266" i="37"/>
  <c r="D265" i="37"/>
  <c r="D264" i="37"/>
  <c r="D263" i="37"/>
  <c r="D262" i="37"/>
  <c r="D261" i="37"/>
  <c r="D247" i="37"/>
  <c r="D245" i="37"/>
  <c r="D244" i="37"/>
  <c r="D243" i="37"/>
  <c r="D242" i="37"/>
  <c r="D241" i="37"/>
  <c r="D239" i="37"/>
  <c r="D238" i="37"/>
  <c r="D237" i="37"/>
  <c r="D235" i="37"/>
  <c r="D233" i="37"/>
  <c r="D230" i="37"/>
  <c r="D229" i="37"/>
  <c r="D228" i="37"/>
  <c r="D227" i="37"/>
  <c r="D226" i="37"/>
  <c r="D225" i="37"/>
  <c r="D211" i="37"/>
  <c r="D209" i="37"/>
  <c r="D208" i="37"/>
  <c r="D207" i="37"/>
  <c r="D206" i="37"/>
  <c r="D205" i="37"/>
  <c r="D203" i="37"/>
  <c r="D202" i="37"/>
  <c r="D201" i="37"/>
  <c r="D199" i="37"/>
  <c r="D197" i="37"/>
  <c r="D194" i="37"/>
  <c r="D193" i="37"/>
  <c r="D192" i="37"/>
  <c r="D191" i="37"/>
  <c r="D190" i="37"/>
  <c r="D189" i="37"/>
  <c r="D175" i="37"/>
  <c r="D173" i="37"/>
  <c r="D172" i="37"/>
  <c r="D171" i="37"/>
  <c r="D170" i="37"/>
  <c r="D169" i="37"/>
  <c r="D167" i="37"/>
  <c r="D166" i="37"/>
  <c r="D165" i="37"/>
  <c r="D163" i="37"/>
  <c r="D161" i="37"/>
  <c r="D158" i="37"/>
  <c r="D157" i="37"/>
  <c r="D156" i="37"/>
  <c r="D155" i="37"/>
  <c r="D154" i="37"/>
  <c r="D153" i="37"/>
  <c r="D139" i="37"/>
  <c r="D137" i="37"/>
  <c r="D136" i="37"/>
  <c r="D135" i="37"/>
  <c r="D134" i="37"/>
  <c r="D133" i="37"/>
  <c r="D131" i="37"/>
  <c r="D130" i="37"/>
  <c r="D129" i="37"/>
  <c r="D127" i="37"/>
  <c r="D19" i="37" s="1"/>
  <c r="D125" i="37"/>
  <c r="D122" i="37"/>
  <c r="D121" i="37"/>
  <c r="D120" i="37"/>
  <c r="D119" i="37"/>
  <c r="D118" i="37"/>
  <c r="D117" i="37"/>
  <c r="D103" i="37"/>
  <c r="D31" i="37" s="1"/>
  <c r="D101" i="37"/>
  <c r="D100" i="37"/>
  <c r="D99" i="37"/>
  <c r="D98" i="37"/>
  <c r="D97" i="37"/>
  <c r="D95" i="37"/>
  <c r="D94" i="37"/>
  <c r="D93" i="37"/>
  <c r="D91" i="37"/>
  <c r="D89" i="37"/>
  <c r="D86" i="37"/>
  <c r="D85" i="37"/>
  <c r="D84" i="37"/>
  <c r="D83" i="37"/>
  <c r="D82" i="37"/>
  <c r="D81" i="37"/>
  <c r="D67" i="37"/>
  <c r="D65" i="37"/>
  <c r="D29" i="37" s="1"/>
  <c r="D64" i="37"/>
  <c r="D63" i="37"/>
  <c r="D62" i="37"/>
  <c r="D61" i="37"/>
  <c r="D59" i="37"/>
  <c r="D58" i="37"/>
  <c r="D22" i="37" s="1"/>
  <c r="D57" i="37"/>
  <c r="D21" i="37" s="1"/>
  <c r="D55" i="37"/>
  <c r="D53" i="37"/>
  <c r="D50" i="37"/>
  <c r="D49" i="37"/>
  <c r="D48" i="37"/>
  <c r="D47" i="37"/>
  <c r="D46" i="37"/>
  <c r="D10" i="37" s="1"/>
  <c r="D45" i="37"/>
  <c r="D9" i="37" s="1"/>
  <c r="D751" i="36"/>
  <c r="D749" i="36"/>
  <c r="D748" i="36"/>
  <c r="D747" i="36"/>
  <c r="D746" i="36"/>
  <c r="D745" i="36"/>
  <c r="D743" i="36"/>
  <c r="D742" i="36"/>
  <c r="D741" i="36"/>
  <c r="D739" i="36"/>
  <c r="D737" i="36"/>
  <c r="D734" i="36"/>
  <c r="D733" i="36"/>
  <c r="D732" i="36"/>
  <c r="D731" i="36"/>
  <c r="D730" i="36"/>
  <c r="D729" i="36"/>
  <c r="D715" i="36"/>
  <c r="D713" i="36"/>
  <c r="D712" i="36"/>
  <c r="D711" i="36"/>
  <c r="D710" i="36"/>
  <c r="D709" i="36"/>
  <c r="D707" i="36"/>
  <c r="D706" i="36"/>
  <c r="D705" i="36"/>
  <c r="D703" i="36"/>
  <c r="D701" i="36"/>
  <c r="D698" i="36"/>
  <c r="D697" i="36"/>
  <c r="D696" i="36"/>
  <c r="D695" i="36"/>
  <c r="D694" i="36"/>
  <c r="D693" i="36"/>
  <c r="D679" i="36"/>
  <c r="D677" i="36"/>
  <c r="D676" i="36"/>
  <c r="D675" i="36"/>
  <c r="D674" i="36"/>
  <c r="D673" i="36"/>
  <c r="D671" i="36"/>
  <c r="D670" i="36"/>
  <c r="D669" i="36"/>
  <c r="D667" i="36"/>
  <c r="D665" i="36"/>
  <c r="D662" i="36"/>
  <c r="D661" i="36"/>
  <c r="D660" i="36"/>
  <c r="D659" i="36"/>
  <c r="D658" i="36"/>
  <c r="D657" i="36"/>
  <c r="D643" i="36"/>
  <c r="D641" i="36"/>
  <c r="D640" i="36"/>
  <c r="D639" i="36"/>
  <c r="D638" i="36"/>
  <c r="D637" i="36"/>
  <c r="D635" i="36"/>
  <c r="D634" i="36"/>
  <c r="D633" i="36"/>
  <c r="D631" i="36"/>
  <c r="D629" i="36"/>
  <c r="D626" i="36"/>
  <c r="D625" i="36"/>
  <c r="D624" i="36"/>
  <c r="D623" i="36"/>
  <c r="D622" i="36"/>
  <c r="D621" i="36"/>
  <c r="D607" i="36"/>
  <c r="D605" i="36"/>
  <c r="D604" i="36"/>
  <c r="D603" i="36"/>
  <c r="D602" i="36"/>
  <c r="D601" i="36"/>
  <c r="D599" i="36"/>
  <c r="D598" i="36"/>
  <c r="D597" i="36"/>
  <c r="D595" i="36"/>
  <c r="D593" i="36"/>
  <c r="D590" i="36"/>
  <c r="D589" i="36"/>
  <c r="D588" i="36"/>
  <c r="D587" i="36"/>
  <c r="D586" i="36"/>
  <c r="D585" i="36"/>
  <c r="D571" i="36"/>
  <c r="D569" i="36"/>
  <c r="D568" i="36"/>
  <c r="D567" i="36"/>
  <c r="D566" i="36"/>
  <c r="D565" i="36"/>
  <c r="D563" i="36"/>
  <c r="D562" i="36"/>
  <c r="D561" i="36"/>
  <c r="D559" i="36"/>
  <c r="D557" i="36"/>
  <c r="D554" i="36"/>
  <c r="D553" i="36"/>
  <c r="D552" i="36"/>
  <c r="D551" i="36"/>
  <c r="D550" i="36"/>
  <c r="D549" i="36"/>
  <c r="D535" i="36"/>
  <c r="D533" i="36"/>
  <c r="D532" i="36"/>
  <c r="D531" i="36"/>
  <c r="D530" i="36"/>
  <c r="D529" i="36"/>
  <c r="D527" i="36"/>
  <c r="D526" i="36"/>
  <c r="D525" i="36"/>
  <c r="D523" i="36"/>
  <c r="D521" i="36"/>
  <c r="D518" i="36"/>
  <c r="D517" i="36"/>
  <c r="D516" i="36"/>
  <c r="D515" i="36"/>
  <c r="D514" i="36"/>
  <c r="D513" i="36"/>
  <c r="D499" i="36"/>
  <c r="D497" i="36"/>
  <c r="D496" i="36"/>
  <c r="D495" i="36"/>
  <c r="D494" i="36"/>
  <c r="D493" i="36"/>
  <c r="D491" i="36"/>
  <c r="D490" i="36"/>
  <c r="D489" i="36"/>
  <c r="D487" i="36"/>
  <c r="D485" i="36"/>
  <c r="D482" i="36"/>
  <c r="D481" i="36"/>
  <c r="D480" i="36"/>
  <c r="D479" i="36"/>
  <c r="D478" i="36"/>
  <c r="D477" i="36"/>
  <c r="D463" i="36"/>
  <c r="D461" i="36"/>
  <c r="D460" i="36"/>
  <c r="D459" i="36"/>
  <c r="D458" i="36"/>
  <c r="D457" i="36"/>
  <c r="D455" i="36"/>
  <c r="D454" i="36"/>
  <c r="D453" i="36"/>
  <c r="D451" i="36"/>
  <c r="D449" i="36"/>
  <c r="D446" i="36"/>
  <c r="D445" i="36"/>
  <c r="D444" i="36"/>
  <c r="D443" i="36"/>
  <c r="D442" i="36"/>
  <c r="D441" i="36"/>
  <c r="D427" i="36"/>
  <c r="D425" i="36"/>
  <c r="D424" i="36"/>
  <c r="D423" i="36"/>
  <c r="D422" i="36"/>
  <c r="D421" i="36"/>
  <c r="D419" i="36"/>
  <c r="D418" i="36"/>
  <c r="D417" i="36"/>
  <c r="D415" i="36"/>
  <c r="D413" i="36"/>
  <c r="D410" i="36"/>
  <c r="D409" i="36"/>
  <c r="D408" i="36"/>
  <c r="D407" i="36"/>
  <c r="D406" i="36"/>
  <c r="D405" i="36"/>
  <c r="D391" i="36"/>
  <c r="D389" i="36"/>
  <c r="D388" i="36"/>
  <c r="D387" i="36"/>
  <c r="D386" i="36"/>
  <c r="D385" i="36"/>
  <c r="D383" i="36"/>
  <c r="D382" i="36"/>
  <c r="D381" i="36"/>
  <c r="D379" i="36"/>
  <c r="D377" i="36"/>
  <c r="D374" i="36"/>
  <c r="D373" i="36"/>
  <c r="D372" i="36"/>
  <c r="D371" i="36"/>
  <c r="D370" i="36"/>
  <c r="D369" i="36"/>
  <c r="D355" i="36"/>
  <c r="D353" i="36"/>
  <c r="D352" i="36"/>
  <c r="D351" i="36"/>
  <c r="D350" i="36"/>
  <c r="D349" i="36"/>
  <c r="D347" i="36"/>
  <c r="D346" i="36"/>
  <c r="D345" i="36"/>
  <c r="D343" i="36"/>
  <c r="D341" i="36"/>
  <c r="D338" i="36"/>
  <c r="D337" i="36"/>
  <c r="D336" i="36"/>
  <c r="D335" i="36"/>
  <c r="D334" i="36"/>
  <c r="D333" i="36"/>
  <c r="D319" i="36"/>
  <c r="D317" i="36"/>
  <c r="D316" i="36"/>
  <c r="D315" i="36"/>
  <c r="D314" i="36"/>
  <c r="D313" i="36"/>
  <c r="D311" i="36"/>
  <c r="D310" i="36"/>
  <c r="D309" i="36"/>
  <c r="D307" i="36"/>
  <c r="D305" i="36"/>
  <c r="D302" i="36"/>
  <c r="D301" i="36"/>
  <c r="D300" i="36"/>
  <c r="D299" i="36"/>
  <c r="D298" i="36"/>
  <c r="D297" i="36"/>
  <c r="D283" i="36"/>
  <c r="D281" i="36"/>
  <c r="D280" i="36"/>
  <c r="D279" i="36"/>
  <c r="D278" i="36"/>
  <c r="D277" i="36"/>
  <c r="D275" i="36"/>
  <c r="D274" i="36"/>
  <c r="D273" i="36"/>
  <c r="D271" i="36"/>
  <c r="D269" i="36"/>
  <c r="D266" i="36"/>
  <c r="D265" i="36"/>
  <c r="D264" i="36"/>
  <c r="D263" i="36"/>
  <c r="D262" i="36"/>
  <c r="D261" i="36"/>
  <c r="D247" i="36"/>
  <c r="D245" i="36"/>
  <c r="D244" i="36"/>
  <c r="D243" i="36"/>
  <c r="D242" i="36"/>
  <c r="D241" i="36"/>
  <c r="D239" i="36"/>
  <c r="D238" i="36"/>
  <c r="D237" i="36"/>
  <c r="D235" i="36"/>
  <c r="D233" i="36"/>
  <c r="D230" i="36"/>
  <c r="D229" i="36"/>
  <c r="D228" i="36"/>
  <c r="D227" i="36"/>
  <c r="D226" i="36"/>
  <c r="D225" i="36"/>
  <c r="D211" i="36"/>
  <c r="D209" i="36"/>
  <c r="D208" i="36"/>
  <c r="D207" i="36"/>
  <c r="D206" i="36"/>
  <c r="D205" i="36"/>
  <c r="D203" i="36"/>
  <c r="D202" i="36"/>
  <c r="D201" i="36"/>
  <c r="D199" i="36"/>
  <c r="D197" i="36"/>
  <c r="D194" i="36"/>
  <c r="D193" i="36"/>
  <c r="D192" i="36"/>
  <c r="D191" i="36"/>
  <c r="D190" i="36"/>
  <c r="D189" i="36"/>
  <c r="D175" i="36"/>
  <c r="D173" i="36"/>
  <c r="D172" i="36"/>
  <c r="D171" i="36"/>
  <c r="D27" i="36" s="1"/>
  <c r="D170" i="36"/>
  <c r="D169" i="36"/>
  <c r="D167" i="36"/>
  <c r="D166" i="36"/>
  <c r="D165" i="36"/>
  <c r="D163" i="36"/>
  <c r="D161" i="36"/>
  <c r="D158" i="36"/>
  <c r="D157" i="36"/>
  <c r="D156" i="36"/>
  <c r="D155" i="36"/>
  <c r="D154" i="36"/>
  <c r="D153" i="36"/>
  <c r="D139" i="36"/>
  <c r="D137" i="36"/>
  <c r="D136" i="36"/>
  <c r="D135" i="36"/>
  <c r="D134" i="36"/>
  <c r="D133" i="36"/>
  <c r="D131" i="36"/>
  <c r="D130" i="36"/>
  <c r="D129" i="36"/>
  <c r="D127" i="36"/>
  <c r="D125" i="36"/>
  <c r="D122" i="36"/>
  <c r="D121" i="36"/>
  <c r="D120" i="36"/>
  <c r="D119" i="36"/>
  <c r="D118" i="36"/>
  <c r="D117" i="36"/>
  <c r="D103" i="36"/>
  <c r="D101" i="36"/>
  <c r="D100" i="36"/>
  <c r="D99" i="36"/>
  <c r="D98" i="36"/>
  <c r="D97" i="36"/>
  <c r="D95" i="36"/>
  <c r="D23" i="36" s="1"/>
  <c r="D94" i="36"/>
  <c r="D93" i="36"/>
  <c r="D91" i="36"/>
  <c r="D89" i="36"/>
  <c r="D86" i="36"/>
  <c r="D85" i="36"/>
  <c r="D84" i="36"/>
  <c r="D83" i="36"/>
  <c r="D82" i="36"/>
  <c r="D81" i="36"/>
  <c r="D67" i="36"/>
  <c r="D65" i="36"/>
  <c r="D64" i="36"/>
  <c r="D63" i="36"/>
  <c r="D62" i="36"/>
  <c r="D61" i="36"/>
  <c r="D59" i="36"/>
  <c r="D58" i="36"/>
  <c r="D57" i="36"/>
  <c r="D55" i="36"/>
  <c r="D53" i="36"/>
  <c r="D50" i="36"/>
  <c r="D49" i="36"/>
  <c r="D48" i="36"/>
  <c r="D47" i="36"/>
  <c r="D46" i="36"/>
  <c r="D45" i="36"/>
  <c r="D12" i="36"/>
  <c r="D751" i="35"/>
  <c r="D749" i="35"/>
  <c r="D748" i="35"/>
  <c r="D747" i="35"/>
  <c r="D746" i="35"/>
  <c r="D745" i="35"/>
  <c r="D743" i="35"/>
  <c r="D742" i="35"/>
  <c r="D741" i="35"/>
  <c r="D739" i="35"/>
  <c r="D737" i="35"/>
  <c r="D734" i="35"/>
  <c r="D733" i="35"/>
  <c r="D732" i="35"/>
  <c r="D731" i="35"/>
  <c r="D730" i="35"/>
  <c r="D729" i="35"/>
  <c r="D715" i="35"/>
  <c r="D713" i="35"/>
  <c r="D712" i="35"/>
  <c r="D711" i="35"/>
  <c r="D710" i="35"/>
  <c r="D709" i="35"/>
  <c r="D707" i="35"/>
  <c r="D706" i="35"/>
  <c r="D705" i="35"/>
  <c r="D703" i="35"/>
  <c r="D701" i="35"/>
  <c r="D698" i="35"/>
  <c r="D697" i="35"/>
  <c r="D696" i="35"/>
  <c r="D695" i="35"/>
  <c r="D694" i="35"/>
  <c r="D693" i="35"/>
  <c r="D679" i="35"/>
  <c r="D677" i="35"/>
  <c r="D676" i="35"/>
  <c r="D675" i="35"/>
  <c r="D674" i="35"/>
  <c r="D673" i="35"/>
  <c r="D671" i="35"/>
  <c r="D670" i="35"/>
  <c r="D669" i="35"/>
  <c r="D667" i="35"/>
  <c r="D665" i="35"/>
  <c r="D662" i="35"/>
  <c r="D661" i="35"/>
  <c r="D660" i="35"/>
  <c r="D659" i="35"/>
  <c r="D658" i="35"/>
  <c r="D657" i="35"/>
  <c r="D643" i="35"/>
  <c r="D641" i="35"/>
  <c r="D640" i="35"/>
  <c r="D639" i="35"/>
  <c r="D638" i="35"/>
  <c r="D637" i="35"/>
  <c r="D635" i="35"/>
  <c r="D634" i="35"/>
  <c r="D633" i="35"/>
  <c r="D631" i="35"/>
  <c r="D629" i="35"/>
  <c r="D626" i="35"/>
  <c r="D625" i="35"/>
  <c r="D624" i="35"/>
  <c r="D623" i="35"/>
  <c r="D622" i="35"/>
  <c r="D621" i="35"/>
  <c r="D607" i="35"/>
  <c r="D605" i="35"/>
  <c r="D604" i="35"/>
  <c r="D603" i="35"/>
  <c r="D602" i="35"/>
  <c r="D601" i="35"/>
  <c r="D599" i="35"/>
  <c r="D598" i="35"/>
  <c r="D597" i="35"/>
  <c r="D595" i="35"/>
  <c r="D593" i="35"/>
  <c r="D590" i="35"/>
  <c r="D589" i="35"/>
  <c r="D588" i="35"/>
  <c r="D587" i="35"/>
  <c r="D586" i="35"/>
  <c r="D585" i="35"/>
  <c r="D571" i="35"/>
  <c r="D569" i="35"/>
  <c r="D568" i="35"/>
  <c r="D567" i="35"/>
  <c r="D566" i="35"/>
  <c r="D565" i="35"/>
  <c r="D563" i="35"/>
  <c r="D562" i="35"/>
  <c r="D561" i="35"/>
  <c r="D559" i="35"/>
  <c r="D557" i="35"/>
  <c r="D554" i="35"/>
  <c r="D553" i="35"/>
  <c r="D552" i="35"/>
  <c r="D551" i="35"/>
  <c r="D550" i="35"/>
  <c r="D549" i="35"/>
  <c r="D535" i="35"/>
  <c r="D533" i="35"/>
  <c r="D532" i="35"/>
  <c r="D531" i="35"/>
  <c r="D530" i="35"/>
  <c r="D529" i="35"/>
  <c r="D527" i="35"/>
  <c r="D526" i="35"/>
  <c r="D525" i="35"/>
  <c r="D523" i="35"/>
  <c r="D521" i="35"/>
  <c r="D518" i="35"/>
  <c r="D517" i="35"/>
  <c r="D516" i="35"/>
  <c r="D515" i="35"/>
  <c r="D514" i="35"/>
  <c r="D513" i="35"/>
  <c r="D499" i="35"/>
  <c r="D497" i="35"/>
  <c r="D496" i="35"/>
  <c r="D495" i="35"/>
  <c r="D494" i="35"/>
  <c r="D493" i="35"/>
  <c r="D491" i="35"/>
  <c r="D490" i="35"/>
  <c r="D489" i="35"/>
  <c r="D487" i="35"/>
  <c r="D485" i="35"/>
  <c r="D482" i="35"/>
  <c r="D481" i="35"/>
  <c r="D480" i="35"/>
  <c r="D479" i="35"/>
  <c r="D478" i="35"/>
  <c r="D477" i="35"/>
  <c r="D463" i="35"/>
  <c r="D461" i="35"/>
  <c r="D460" i="35"/>
  <c r="D459" i="35"/>
  <c r="D458" i="35"/>
  <c r="D457" i="35"/>
  <c r="D455" i="35"/>
  <c r="D454" i="35"/>
  <c r="D453" i="35"/>
  <c r="D451" i="35"/>
  <c r="D449" i="35"/>
  <c r="D446" i="35"/>
  <c r="D445" i="35"/>
  <c r="D444" i="35"/>
  <c r="D443" i="35"/>
  <c r="D442" i="35"/>
  <c r="D441" i="35"/>
  <c r="D427" i="35"/>
  <c r="D425" i="35"/>
  <c r="D424" i="35"/>
  <c r="D423" i="35"/>
  <c r="D422" i="35"/>
  <c r="D421" i="35"/>
  <c r="D419" i="35"/>
  <c r="D418" i="35"/>
  <c r="D417" i="35"/>
  <c r="D415" i="35"/>
  <c r="D413" i="35"/>
  <c r="D410" i="35"/>
  <c r="D409" i="35"/>
  <c r="D408" i="35"/>
  <c r="D407" i="35"/>
  <c r="D406" i="35"/>
  <c r="D405" i="35"/>
  <c r="D391" i="35"/>
  <c r="D389" i="35"/>
  <c r="D388" i="35"/>
  <c r="D387" i="35"/>
  <c r="D386" i="35"/>
  <c r="D385" i="35"/>
  <c r="D383" i="35"/>
  <c r="D382" i="35"/>
  <c r="D381" i="35"/>
  <c r="D379" i="35"/>
  <c r="D377" i="35"/>
  <c r="D374" i="35"/>
  <c r="D373" i="35"/>
  <c r="D372" i="35"/>
  <c r="D371" i="35"/>
  <c r="D370" i="35"/>
  <c r="D369" i="35"/>
  <c r="D355" i="35"/>
  <c r="D353" i="35"/>
  <c r="D352" i="35"/>
  <c r="D351" i="35"/>
  <c r="D350" i="35"/>
  <c r="D349" i="35"/>
  <c r="D347" i="35"/>
  <c r="D346" i="35"/>
  <c r="D345" i="35"/>
  <c r="D343" i="35"/>
  <c r="D341" i="35"/>
  <c r="D338" i="35"/>
  <c r="D337" i="35"/>
  <c r="D336" i="35"/>
  <c r="D335" i="35"/>
  <c r="D334" i="35"/>
  <c r="D333" i="35"/>
  <c r="D319" i="35"/>
  <c r="D317" i="35"/>
  <c r="D316" i="35"/>
  <c r="D315" i="35"/>
  <c r="D314" i="35"/>
  <c r="D313" i="35"/>
  <c r="D311" i="35"/>
  <c r="D310" i="35"/>
  <c r="D309" i="35"/>
  <c r="D307" i="35"/>
  <c r="D305" i="35"/>
  <c r="D302" i="35"/>
  <c r="D301" i="35"/>
  <c r="D300" i="35"/>
  <c r="D299" i="35"/>
  <c r="D298" i="35"/>
  <c r="D297" i="35"/>
  <c r="D283" i="35"/>
  <c r="D281" i="35"/>
  <c r="D280" i="35"/>
  <c r="D279" i="35"/>
  <c r="D278" i="35"/>
  <c r="D277" i="35"/>
  <c r="D275" i="35"/>
  <c r="D274" i="35"/>
  <c r="D273" i="35"/>
  <c r="D271" i="35"/>
  <c r="D269" i="35"/>
  <c r="D266" i="35"/>
  <c r="D265" i="35"/>
  <c r="D264" i="35"/>
  <c r="D263" i="35"/>
  <c r="D262" i="35"/>
  <c r="D261" i="35"/>
  <c r="D247" i="35"/>
  <c r="D245" i="35"/>
  <c r="D244" i="35"/>
  <c r="D243" i="35"/>
  <c r="D242" i="35"/>
  <c r="D241" i="35"/>
  <c r="D239" i="35"/>
  <c r="D238" i="35"/>
  <c r="D237" i="35"/>
  <c r="D235" i="35"/>
  <c r="D233" i="35"/>
  <c r="D230" i="35"/>
  <c r="D229" i="35"/>
  <c r="D228" i="35"/>
  <c r="D227" i="35"/>
  <c r="D226" i="35"/>
  <c r="D225" i="35"/>
  <c r="D211" i="35"/>
  <c r="D209" i="35"/>
  <c r="D208" i="35"/>
  <c r="D207" i="35"/>
  <c r="D206" i="35"/>
  <c r="D205" i="35"/>
  <c r="D203" i="35"/>
  <c r="D202" i="35"/>
  <c r="D201" i="35"/>
  <c r="D199" i="35"/>
  <c r="D197" i="35"/>
  <c r="D194" i="35"/>
  <c r="D193" i="35"/>
  <c r="D192" i="35"/>
  <c r="D191" i="35"/>
  <c r="D190" i="35"/>
  <c r="D189" i="35"/>
  <c r="D175" i="35"/>
  <c r="D173" i="35"/>
  <c r="D172" i="35"/>
  <c r="D171" i="35"/>
  <c r="D27" i="35" s="1"/>
  <c r="D170" i="35"/>
  <c r="D169" i="35"/>
  <c r="D167" i="35"/>
  <c r="D166" i="35"/>
  <c r="D165" i="35"/>
  <c r="D163" i="35"/>
  <c r="D161" i="35"/>
  <c r="D158" i="35"/>
  <c r="D157" i="35"/>
  <c r="D156" i="35"/>
  <c r="D155" i="35"/>
  <c r="D154" i="35"/>
  <c r="D153" i="35"/>
  <c r="D139" i="35"/>
  <c r="D137" i="35"/>
  <c r="D136" i="35"/>
  <c r="D28" i="35" s="1"/>
  <c r="D135" i="35"/>
  <c r="D134" i="35"/>
  <c r="D133" i="35"/>
  <c r="D131" i="35"/>
  <c r="D130" i="35"/>
  <c r="D129" i="35"/>
  <c r="D127" i="35"/>
  <c r="D125" i="35"/>
  <c r="D122" i="35"/>
  <c r="D121" i="35"/>
  <c r="D120" i="35"/>
  <c r="D119" i="35"/>
  <c r="D118" i="35"/>
  <c r="D117" i="35"/>
  <c r="D103" i="35"/>
  <c r="D101" i="35"/>
  <c r="D100" i="35"/>
  <c r="D99" i="35"/>
  <c r="D98" i="35"/>
  <c r="D97" i="35"/>
  <c r="D95" i="35"/>
  <c r="D94" i="35"/>
  <c r="D93" i="35"/>
  <c r="D91" i="35"/>
  <c r="D89" i="35"/>
  <c r="D86" i="35"/>
  <c r="D85" i="35"/>
  <c r="D84" i="35"/>
  <c r="D12" i="35" s="1"/>
  <c r="D83" i="35"/>
  <c r="D82" i="35"/>
  <c r="D81" i="35"/>
  <c r="D67" i="35"/>
  <c r="D65" i="35"/>
  <c r="D64" i="35"/>
  <c r="D63" i="35"/>
  <c r="D62" i="35"/>
  <c r="D61" i="35"/>
  <c r="D59" i="35"/>
  <c r="D58" i="35"/>
  <c r="D57" i="35"/>
  <c r="D55" i="35"/>
  <c r="D53" i="35"/>
  <c r="D17" i="35" s="1"/>
  <c r="D50" i="35"/>
  <c r="D49" i="35"/>
  <c r="D13" i="35" s="1"/>
  <c r="D48" i="35"/>
  <c r="D47" i="35"/>
  <c r="D46" i="35"/>
  <c r="D45" i="35"/>
  <c r="D751" i="34"/>
  <c r="D749" i="34"/>
  <c r="D748" i="34"/>
  <c r="D747" i="34"/>
  <c r="D746" i="34"/>
  <c r="D745" i="34"/>
  <c r="D743" i="34"/>
  <c r="D742" i="34"/>
  <c r="D741" i="34"/>
  <c r="D739" i="34"/>
  <c r="D737" i="34"/>
  <c r="D734" i="34"/>
  <c r="D733" i="34"/>
  <c r="D732" i="34"/>
  <c r="D731" i="34"/>
  <c r="D730" i="34"/>
  <c r="D729" i="34"/>
  <c r="D715" i="34"/>
  <c r="D713" i="34"/>
  <c r="D712" i="34"/>
  <c r="D711" i="34"/>
  <c r="D710" i="34"/>
  <c r="D709" i="34"/>
  <c r="D707" i="34"/>
  <c r="D706" i="34"/>
  <c r="D705" i="34"/>
  <c r="D703" i="34"/>
  <c r="D701" i="34"/>
  <c r="D698" i="34"/>
  <c r="D697" i="34"/>
  <c r="D696" i="34"/>
  <c r="D695" i="34"/>
  <c r="D694" i="34"/>
  <c r="D693" i="34"/>
  <c r="D679" i="34"/>
  <c r="D677" i="34"/>
  <c r="D676" i="34"/>
  <c r="D675" i="34"/>
  <c r="D674" i="34"/>
  <c r="D673" i="34"/>
  <c r="D671" i="34"/>
  <c r="D670" i="34"/>
  <c r="D669" i="34"/>
  <c r="D667" i="34"/>
  <c r="D665" i="34"/>
  <c r="D662" i="34"/>
  <c r="D661" i="34"/>
  <c r="D660" i="34"/>
  <c r="D659" i="34"/>
  <c r="D658" i="34"/>
  <c r="D657" i="34"/>
  <c r="D643" i="34"/>
  <c r="D641" i="34"/>
  <c r="D640" i="34"/>
  <c r="D639" i="34"/>
  <c r="D638" i="34"/>
  <c r="D637" i="34"/>
  <c r="D635" i="34"/>
  <c r="D634" i="34"/>
  <c r="D633" i="34"/>
  <c r="D631" i="34"/>
  <c r="D629" i="34"/>
  <c r="D626" i="34"/>
  <c r="D625" i="34"/>
  <c r="D624" i="34"/>
  <c r="D623" i="34"/>
  <c r="D622" i="34"/>
  <c r="D621" i="34"/>
  <c r="D607" i="34"/>
  <c r="D605" i="34"/>
  <c r="D604" i="34"/>
  <c r="D603" i="34"/>
  <c r="D602" i="34"/>
  <c r="D601" i="34"/>
  <c r="D599" i="34"/>
  <c r="D598" i="34"/>
  <c r="D597" i="34"/>
  <c r="D595" i="34"/>
  <c r="D593" i="34"/>
  <c r="D590" i="34"/>
  <c r="D589" i="34"/>
  <c r="D588" i="34"/>
  <c r="D587" i="34"/>
  <c r="D586" i="34"/>
  <c r="D585" i="34"/>
  <c r="D571" i="34"/>
  <c r="D569" i="34"/>
  <c r="D568" i="34"/>
  <c r="D567" i="34"/>
  <c r="D566" i="34"/>
  <c r="D565" i="34"/>
  <c r="D563" i="34"/>
  <c r="D562" i="34"/>
  <c r="D561" i="34"/>
  <c r="D559" i="34"/>
  <c r="D557" i="34"/>
  <c r="D554" i="34"/>
  <c r="D553" i="34"/>
  <c r="D552" i="34"/>
  <c r="D551" i="34"/>
  <c r="D550" i="34"/>
  <c r="D549" i="34"/>
  <c r="D535" i="34"/>
  <c r="D533" i="34"/>
  <c r="D532" i="34"/>
  <c r="D531" i="34"/>
  <c r="D530" i="34"/>
  <c r="D529" i="34"/>
  <c r="D527" i="34"/>
  <c r="D526" i="34"/>
  <c r="D525" i="34"/>
  <c r="D523" i="34"/>
  <c r="D521" i="34"/>
  <c r="D518" i="34"/>
  <c r="D517" i="34"/>
  <c r="D516" i="34"/>
  <c r="D515" i="34"/>
  <c r="D514" i="34"/>
  <c r="D513" i="34"/>
  <c r="D499" i="34"/>
  <c r="D497" i="34"/>
  <c r="D496" i="34"/>
  <c r="D495" i="34"/>
  <c r="D494" i="34"/>
  <c r="D493" i="34"/>
  <c r="D491" i="34"/>
  <c r="D490" i="34"/>
  <c r="D489" i="34"/>
  <c r="D487" i="34"/>
  <c r="D485" i="34"/>
  <c r="D482" i="34"/>
  <c r="D481" i="34"/>
  <c r="D480" i="34"/>
  <c r="D479" i="34"/>
  <c r="D478" i="34"/>
  <c r="D477" i="34"/>
  <c r="D463" i="34"/>
  <c r="D461" i="34"/>
  <c r="D460" i="34"/>
  <c r="D459" i="34"/>
  <c r="D458" i="34"/>
  <c r="D457" i="34"/>
  <c r="D455" i="34"/>
  <c r="D454" i="34"/>
  <c r="D453" i="34"/>
  <c r="D451" i="34"/>
  <c r="D449" i="34"/>
  <c r="D446" i="34"/>
  <c r="D445" i="34"/>
  <c r="D444" i="34"/>
  <c r="D443" i="34"/>
  <c r="D442" i="34"/>
  <c r="D441" i="34"/>
  <c r="D427" i="34"/>
  <c r="D425" i="34"/>
  <c r="D424" i="34"/>
  <c r="D423" i="34"/>
  <c r="D422" i="34"/>
  <c r="D421" i="34"/>
  <c r="D419" i="34"/>
  <c r="D418" i="34"/>
  <c r="D417" i="34"/>
  <c r="D415" i="34"/>
  <c r="D413" i="34"/>
  <c r="D410" i="34"/>
  <c r="D409" i="34"/>
  <c r="D408" i="34"/>
  <c r="D407" i="34"/>
  <c r="D406" i="34"/>
  <c r="D405" i="34"/>
  <c r="D391" i="34"/>
  <c r="D389" i="34"/>
  <c r="D388" i="34"/>
  <c r="D387" i="34"/>
  <c r="D386" i="34"/>
  <c r="D385" i="34"/>
  <c r="D383" i="34"/>
  <c r="D382" i="34"/>
  <c r="D381" i="34"/>
  <c r="D379" i="34"/>
  <c r="D377" i="34"/>
  <c r="D374" i="34"/>
  <c r="D373" i="34"/>
  <c r="D372" i="34"/>
  <c r="D371" i="34"/>
  <c r="D370" i="34"/>
  <c r="D369" i="34"/>
  <c r="D355" i="34"/>
  <c r="D353" i="34"/>
  <c r="D352" i="34"/>
  <c r="D351" i="34"/>
  <c r="D350" i="34"/>
  <c r="D349" i="34"/>
  <c r="D347" i="34"/>
  <c r="D346" i="34"/>
  <c r="D345" i="34"/>
  <c r="D343" i="34"/>
  <c r="D341" i="34"/>
  <c r="D338" i="34"/>
  <c r="D337" i="34"/>
  <c r="D336" i="34"/>
  <c r="D335" i="34"/>
  <c r="D334" i="34"/>
  <c r="D333" i="34"/>
  <c r="D319" i="34"/>
  <c r="D317" i="34"/>
  <c r="D316" i="34"/>
  <c r="D315" i="34"/>
  <c r="D314" i="34"/>
  <c r="D26" i="34" s="1"/>
  <c r="D313" i="34"/>
  <c r="D311" i="34"/>
  <c r="D310" i="34"/>
  <c r="D309" i="34"/>
  <c r="D307" i="34"/>
  <c r="D305" i="34"/>
  <c r="D302" i="34"/>
  <c r="D301" i="34"/>
  <c r="D300" i="34"/>
  <c r="D299" i="34"/>
  <c r="D298" i="34"/>
  <c r="D297" i="34"/>
  <c r="D283" i="34"/>
  <c r="D281" i="34"/>
  <c r="D280" i="34"/>
  <c r="D279" i="34"/>
  <c r="D27" i="34" s="1"/>
  <c r="D278" i="34"/>
  <c r="D277" i="34"/>
  <c r="D275" i="34"/>
  <c r="D274" i="34"/>
  <c r="D273" i="34"/>
  <c r="D271" i="34"/>
  <c r="D269" i="34"/>
  <c r="D266" i="34"/>
  <c r="D265" i="34"/>
  <c r="D264" i="34"/>
  <c r="D263" i="34"/>
  <c r="D262" i="34"/>
  <c r="D261" i="34"/>
  <c r="D247" i="34"/>
  <c r="D245" i="34"/>
  <c r="D244" i="34"/>
  <c r="D28" i="34" s="1"/>
  <c r="D243" i="34"/>
  <c r="D242" i="34"/>
  <c r="D241" i="34"/>
  <c r="D239" i="34"/>
  <c r="D238" i="34"/>
  <c r="D237" i="34"/>
  <c r="D235" i="34"/>
  <c r="D233" i="34"/>
  <c r="D17" i="34" s="1"/>
  <c r="D230" i="34"/>
  <c r="D229" i="34"/>
  <c r="D228" i="34"/>
  <c r="D227" i="34"/>
  <c r="D226" i="34"/>
  <c r="D225" i="34"/>
  <c r="D211" i="34"/>
  <c r="D209" i="34"/>
  <c r="D208" i="34"/>
  <c r="D207" i="34"/>
  <c r="D206" i="34"/>
  <c r="D205" i="34"/>
  <c r="D203" i="34"/>
  <c r="D202" i="34"/>
  <c r="D201" i="34"/>
  <c r="D199" i="34"/>
  <c r="D197" i="34"/>
  <c r="D194" i="34"/>
  <c r="D193" i="34"/>
  <c r="D192" i="34"/>
  <c r="D191" i="34"/>
  <c r="D190" i="34"/>
  <c r="D189" i="34"/>
  <c r="D175" i="34"/>
  <c r="D31" i="34" s="1"/>
  <c r="D173" i="34"/>
  <c r="D172" i="34"/>
  <c r="D171" i="34"/>
  <c r="D170" i="34"/>
  <c r="D169" i="34"/>
  <c r="D167" i="34"/>
  <c r="D166" i="34"/>
  <c r="D165" i="34"/>
  <c r="D21" i="34" s="1"/>
  <c r="D163" i="34"/>
  <c r="D161" i="34"/>
  <c r="D158" i="34"/>
  <c r="D157" i="34"/>
  <c r="D156" i="34"/>
  <c r="D155" i="34"/>
  <c r="D154" i="34"/>
  <c r="D153" i="34"/>
  <c r="D139" i="34"/>
  <c r="D137" i="34"/>
  <c r="D136" i="34"/>
  <c r="D135" i="34"/>
  <c r="D134" i="34"/>
  <c r="D133" i="34"/>
  <c r="D131" i="34"/>
  <c r="D130" i="34"/>
  <c r="D129" i="34"/>
  <c r="D127" i="34"/>
  <c r="D125" i="34"/>
  <c r="D122" i="34"/>
  <c r="D121" i="34"/>
  <c r="D120" i="34"/>
  <c r="D119" i="34"/>
  <c r="D118" i="34"/>
  <c r="D117" i="34"/>
  <c r="D103" i="34"/>
  <c r="D101" i="34"/>
  <c r="D100" i="34"/>
  <c r="D99" i="34"/>
  <c r="D98" i="34"/>
  <c r="D97" i="34"/>
  <c r="D95" i="34"/>
  <c r="D94" i="34"/>
  <c r="D93" i="34"/>
  <c r="D91" i="34"/>
  <c r="D89" i="34"/>
  <c r="D86" i="34"/>
  <c r="D85" i="34"/>
  <c r="D84" i="34"/>
  <c r="D83" i="34"/>
  <c r="D82" i="34"/>
  <c r="D81" i="34"/>
  <c r="D67" i="34"/>
  <c r="D65" i="34"/>
  <c r="D64" i="34"/>
  <c r="D63" i="34"/>
  <c r="D62" i="34"/>
  <c r="D61" i="34"/>
  <c r="D59" i="34"/>
  <c r="D58" i="34"/>
  <c r="D57" i="34"/>
  <c r="D55" i="34"/>
  <c r="D53" i="34"/>
  <c r="D50" i="34"/>
  <c r="D14" i="34" s="1"/>
  <c r="D49" i="34"/>
  <c r="D48" i="34"/>
  <c r="D12" i="34" s="1"/>
  <c r="D47" i="34"/>
  <c r="D46" i="34"/>
  <c r="D10" i="34" s="1"/>
  <c r="D45" i="34"/>
  <c r="D23" i="34"/>
  <c r="D751" i="33"/>
  <c r="D749" i="33"/>
  <c r="D748" i="33"/>
  <c r="D747" i="33"/>
  <c r="D746" i="33"/>
  <c r="D745" i="33"/>
  <c r="D743" i="33"/>
  <c r="D742" i="33"/>
  <c r="D741" i="33"/>
  <c r="D739" i="33"/>
  <c r="D737" i="33"/>
  <c r="D734" i="33"/>
  <c r="D733" i="33"/>
  <c r="D732" i="33"/>
  <c r="D731" i="33"/>
  <c r="D730" i="33"/>
  <c r="D729" i="33"/>
  <c r="D715" i="33"/>
  <c r="D713" i="33"/>
  <c r="D712" i="33"/>
  <c r="D711" i="33"/>
  <c r="D710" i="33"/>
  <c r="D709" i="33"/>
  <c r="D707" i="33"/>
  <c r="D706" i="33"/>
  <c r="D705" i="33"/>
  <c r="D703" i="33"/>
  <c r="D701" i="33"/>
  <c r="D698" i="33"/>
  <c r="D697" i="33"/>
  <c r="D696" i="33"/>
  <c r="D695" i="33"/>
  <c r="D694" i="33"/>
  <c r="D693" i="33"/>
  <c r="D679" i="33"/>
  <c r="D677" i="33"/>
  <c r="D676" i="33"/>
  <c r="D675" i="33"/>
  <c r="D674" i="33"/>
  <c r="D673" i="33"/>
  <c r="D671" i="33"/>
  <c r="D670" i="33"/>
  <c r="D669" i="33"/>
  <c r="D667" i="33"/>
  <c r="D665" i="33"/>
  <c r="D662" i="33"/>
  <c r="D661" i="33"/>
  <c r="D660" i="33"/>
  <c r="D659" i="33"/>
  <c r="D658" i="33"/>
  <c r="D657" i="33"/>
  <c r="D643" i="33"/>
  <c r="D641" i="33"/>
  <c r="D640" i="33"/>
  <c r="D639" i="33"/>
  <c r="D638" i="33"/>
  <c r="D637" i="33"/>
  <c r="D635" i="33"/>
  <c r="D634" i="33"/>
  <c r="D633" i="33"/>
  <c r="D631" i="33"/>
  <c r="D629" i="33"/>
  <c r="D626" i="33"/>
  <c r="D625" i="33"/>
  <c r="D624" i="33"/>
  <c r="D623" i="33"/>
  <c r="D622" i="33"/>
  <c r="D621" i="33"/>
  <c r="D607" i="33"/>
  <c r="D605" i="33"/>
  <c r="D604" i="33"/>
  <c r="D603" i="33"/>
  <c r="D602" i="33"/>
  <c r="D601" i="33"/>
  <c r="D599" i="33"/>
  <c r="D598" i="33"/>
  <c r="D597" i="33"/>
  <c r="D595" i="33"/>
  <c r="D593" i="33"/>
  <c r="D590" i="33"/>
  <c r="D589" i="33"/>
  <c r="D588" i="33"/>
  <c r="D587" i="33"/>
  <c r="D586" i="33"/>
  <c r="D585" i="33"/>
  <c r="D571" i="33"/>
  <c r="D569" i="33"/>
  <c r="D568" i="33"/>
  <c r="D567" i="33"/>
  <c r="D566" i="33"/>
  <c r="D565" i="33"/>
  <c r="D563" i="33"/>
  <c r="D562" i="33"/>
  <c r="D561" i="33"/>
  <c r="D559" i="33"/>
  <c r="D557" i="33"/>
  <c r="D554" i="33"/>
  <c r="D553" i="33"/>
  <c r="D552" i="33"/>
  <c r="D551" i="33"/>
  <c r="D550" i="33"/>
  <c r="D549" i="33"/>
  <c r="D535" i="33"/>
  <c r="D533" i="33"/>
  <c r="D532" i="33"/>
  <c r="D531" i="33"/>
  <c r="D530" i="33"/>
  <c r="D529" i="33"/>
  <c r="D527" i="33"/>
  <c r="D526" i="33"/>
  <c r="D525" i="33"/>
  <c r="D523" i="33"/>
  <c r="D521" i="33"/>
  <c r="D518" i="33"/>
  <c r="D517" i="33"/>
  <c r="D516" i="33"/>
  <c r="D515" i="33"/>
  <c r="D514" i="33"/>
  <c r="D513" i="33"/>
  <c r="D499" i="33"/>
  <c r="D497" i="33"/>
  <c r="D496" i="33"/>
  <c r="D495" i="33"/>
  <c r="D494" i="33"/>
  <c r="D493" i="33"/>
  <c r="D491" i="33"/>
  <c r="D490" i="33"/>
  <c r="D489" i="33"/>
  <c r="D487" i="33"/>
  <c r="D485" i="33"/>
  <c r="D482" i="33"/>
  <c r="D481" i="33"/>
  <c r="D480" i="33"/>
  <c r="D479" i="33"/>
  <c r="D478" i="33"/>
  <c r="D477" i="33"/>
  <c r="D463" i="33"/>
  <c r="D461" i="33"/>
  <c r="D460" i="33"/>
  <c r="D459" i="33"/>
  <c r="D458" i="33"/>
  <c r="D457" i="33"/>
  <c r="D455" i="33"/>
  <c r="D454" i="33"/>
  <c r="D453" i="33"/>
  <c r="D451" i="33"/>
  <c r="D449" i="33"/>
  <c r="D446" i="33"/>
  <c r="D445" i="33"/>
  <c r="D444" i="33"/>
  <c r="D443" i="33"/>
  <c r="D442" i="33"/>
  <c r="D441" i="33"/>
  <c r="D427" i="33"/>
  <c r="D425" i="33"/>
  <c r="D424" i="33"/>
  <c r="D423" i="33"/>
  <c r="D422" i="33"/>
  <c r="D421" i="33"/>
  <c r="D419" i="33"/>
  <c r="D418" i="33"/>
  <c r="D417" i="33"/>
  <c r="D415" i="33"/>
  <c r="D413" i="33"/>
  <c r="D410" i="33"/>
  <c r="D409" i="33"/>
  <c r="D408" i="33"/>
  <c r="D407" i="33"/>
  <c r="D406" i="33"/>
  <c r="D405" i="33"/>
  <c r="D391" i="33"/>
  <c r="D389" i="33"/>
  <c r="D388" i="33"/>
  <c r="D387" i="33"/>
  <c r="D386" i="33"/>
  <c r="D385" i="33"/>
  <c r="D383" i="33"/>
  <c r="D382" i="33"/>
  <c r="D381" i="33"/>
  <c r="D379" i="33"/>
  <c r="D377" i="33"/>
  <c r="D374" i="33"/>
  <c r="D373" i="33"/>
  <c r="D372" i="33"/>
  <c r="D371" i="33"/>
  <c r="D370" i="33"/>
  <c r="D369" i="33"/>
  <c r="D355" i="33"/>
  <c r="D353" i="33"/>
  <c r="D352" i="33"/>
  <c r="D351" i="33"/>
  <c r="D350" i="33"/>
  <c r="D349" i="33"/>
  <c r="D347" i="33"/>
  <c r="D346" i="33"/>
  <c r="D345" i="33"/>
  <c r="D343" i="33"/>
  <c r="D341" i="33"/>
  <c r="D338" i="33"/>
  <c r="D337" i="33"/>
  <c r="D336" i="33"/>
  <c r="D335" i="33"/>
  <c r="D334" i="33"/>
  <c r="D333" i="33"/>
  <c r="D319" i="33"/>
  <c r="D317" i="33"/>
  <c r="D316" i="33"/>
  <c r="D315" i="33"/>
  <c r="D314" i="33"/>
  <c r="D313" i="33"/>
  <c r="D311" i="33"/>
  <c r="D310" i="33"/>
  <c r="D309" i="33"/>
  <c r="D307" i="33"/>
  <c r="D305" i="33"/>
  <c r="D302" i="33"/>
  <c r="D301" i="33"/>
  <c r="D300" i="33"/>
  <c r="D299" i="33"/>
  <c r="D298" i="33"/>
  <c r="D297" i="33"/>
  <c r="D283" i="33"/>
  <c r="D281" i="33"/>
  <c r="D280" i="33"/>
  <c r="D279" i="33"/>
  <c r="D278" i="33"/>
  <c r="D277" i="33"/>
  <c r="D275" i="33"/>
  <c r="D274" i="33"/>
  <c r="D273" i="33"/>
  <c r="D271" i="33"/>
  <c r="D269" i="33"/>
  <c r="D266" i="33"/>
  <c r="D265" i="33"/>
  <c r="D264" i="33"/>
  <c r="D263" i="33"/>
  <c r="D262" i="33"/>
  <c r="D261" i="33"/>
  <c r="D247" i="33"/>
  <c r="D245" i="33"/>
  <c r="D244" i="33"/>
  <c r="D243" i="33"/>
  <c r="D242" i="33"/>
  <c r="D241" i="33"/>
  <c r="D239" i="33"/>
  <c r="D238" i="33"/>
  <c r="D237" i="33"/>
  <c r="D235" i="33"/>
  <c r="D233" i="33"/>
  <c r="D230" i="33"/>
  <c r="D229" i="33"/>
  <c r="D228" i="33"/>
  <c r="D227" i="33"/>
  <c r="D226" i="33"/>
  <c r="D225" i="33"/>
  <c r="D211" i="33"/>
  <c r="D209" i="33"/>
  <c r="D208" i="33"/>
  <c r="D207" i="33"/>
  <c r="D27" i="33" s="1"/>
  <c r="D206" i="33"/>
  <c r="D205" i="33"/>
  <c r="D203" i="33"/>
  <c r="D202" i="33"/>
  <c r="D201" i="33"/>
  <c r="D199" i="33"/>
  <c r="D197" i="33"/>
  <c r="D194" i="33"/>
  <c r="D193" i="33"/>
  <c r="D192" i="33"/>
  <c r="D191" i="33"/>
  <c r="D190" i="33"/>
  <c r="D189" i="33"/>
  <c r="D175" i="33"/>
  <c r="D173" i="33"/>
  <c r="D172" i="33"/>
  <c r="D28" i="33" s="1"/>
  <c r="D171" i="33"/>
  <c r="D170" i="33"/>
  <c r="D169" i="33"/>
  <c r="D167" i="33"/>
  <c r="D166" i="33"/>
  <c r="D165" i="33"/>
  <c r="D163" i="33"/>
  <c r="D161" i="33"/>
  <c r="D17" i="33" s="1"/>
  <c r="D158" i="33"/>
  <c r="D157" i="33"/>
  <c r="D156" i="33"/>
  <c r="D155" i="33"/>
  <c r="D154" i="33"/>
  <c r="D153" i="33"/>
  <c r="D139" i="33"/>
  <c r="D137" i="33"/>
  <c r="D136" i="33"/>
  <c r="D135" i="33"/>
  <c r="D134" i="33"/>
  <c r="D133" i="33"/>
  <c r="D131" i="33"/>
  <c r="D130" i="33"/>
  <c r="D129" i="33"/>
  <c r="D127" i="33"/>
  <c r="D125" i="33"/>
  <c r="D122" i="33"/>
  <c r="D121" i="33"/>
  <c r="D120" i="33"/>
  <c r="D119" i="33"/>
  <c r="D118" i="33"/>
  <c r="D117" i="33"/>
  <c r="D103" i="33"/>
  <c r="D101" i="33"/>
  <c r="D100" i="33"/>
  <c r="D99" i="33"/>
  <c r="D98" i="33"/>
  <c r="D97" i="33"/>
  <c r="D95" i="33"/>
  <c r="D94" i="33"/>
  <c r="D93" i="33"/>
  <c r="D91" i="33"/>
  <c r="D89" i="33"/>
  <c r="D86" i="33"/>
  <c r="D85" i="33"/>
  <c r="D84" i="33"/>
  <c r="D83" i="33"/>
  <c r="D82" i="33"/>
  <c r="D81" i="33"/>
  <c r="D67" i="33"/>
  <c r="D65" i="33"/>
  <c r="D64" i="33"/>
  <c r="D63" i="33"/>
  <c r="D62" i="33"/>
  <c r="D61" i="33"/>
  <c r="D59" i="33"/>
  <c r="D58" i="33"/>
  <c r="D22" i="33" s="1"/>
  <c r="D57" i="33"/>
  <c r="D55" i="33"/>
  <c r="D53" i="33"/>
  <c r="D50" i="33"/>
  <c r="D49" i="33"/>
  <c r="D48" i="33"/>
  <c r="D47" i="33"/>
  <c r="D46" i="33"/>
  <c r="D10" i="33" s="1"/>
  <c r="D45" i="33"/>
  <c r="D751" i="32"/>
  <c r="D749" i="32"/>
  <c r="D748" i="32"/>
  <c r="D747" i="32"/>
  <c r="D746" i="32"/>
  <c r="D745" i="32"/>
  <c r="D743" i="32"/>
  <c r="D742" i="32"/>
  <c r="D741" i="32"/>
  <c r="D739" i="32"/>
  <c r="D737" i="32"/>
  <c r="D734" i="32"/>
  <c r="D733" i="32"/>
  <c r="D732" i="32"/>
  <c r="D731" i="32"/>
  <c r="D730" i="32"/>
  <c r="D729" i="32"/>
  <c r="D715" i="32"/>
  <c r="D713" i="32"/>
  <c r="D712" i="32"/>
  <c r="D711" i="32"/>
  <c r="D710" i="32"/>
  <c r="D709" i="32"/>
  <c r="D707" i="32"/>
  <c r="D706" i="32"/>
  <c r="D705" i="32"/>
  <c r="D703" i="32"/>
  <c r="D701" i="32"/>
  <c r="D698" i="32"/>
  <c r="D697" i="32"/>
  <c r="D696" i="32"/>
  <c r="D695" i="32"/>
  <c r="D694" i="32"/>
  <c r="D693" i="32"/>
  <c r="D679" i="32"/>
  <c r="D677" i="32"/>
  <c r="D676" i="32"/>
  <c r="D675" i="32"/>
  <c r="D674" i="32"/>
  <c r="D673" i="32"/>
  <c r="D671" i="32"/>
  <c r="D670" i="32"/>
  <c r="D669" i="32"/>
  <c r="D667" i="32"/>
  <c r="D665" i="32"/>
  <c r="D662" i="32"/>
  <c r="D661" i="32"/>
  <c r="D660" i="32"/>
  <c r="D659" i="32"/>
  <c r="D658" i="32"/>
  <c r="D657" i="32"/>
  <c r="D643" i="32"/>
  <c r="D641" i="32"/>
  <c r="D640" i="32"/>
  <c r="D639" i="32"/>
  <c r="D638" i="32"/>
  <c r="D637" i="32"/>
  <c r="D635" i="32"/>
  <c r="D634" i="32"/>
  <c r="D633" i="32"/>
  <c r="D631" i="32"/>
  <c r="D629" i="32"/>
  <c r="D626" i="32"/>
  <c r="D625" i="32"/>
  <c r="D624" i="32"/>
  <c r="D623" i="32"/>
  <c r="D622" i="32"/>
  <c r="D621" i="32"/>
  <c r="D607" i="32"/>
  <c r="D605" i="32"/>
  <c r="D604" i="32"/>
  <c r="D603" i="32"/>
  <c r="D602" i="32"/>
  <c r="D601" i="32"/>
  <c r="D599" i="32"/>
  <c r="D598" i="32"/>
  <c r="D597" i="32"/>
  <c r="D595" i="32"/>
  <c r="D593" i="32"/>
  <c r="D590" i="32"/>
  <c r="D589" i="32"/>
  <c r="D588" i="32"/>
  <c r="D587" i="32"/>
  <c r="D586" i="32"/>
  <c r="D585" i="32"/>
  <c r="D571" i="32"/>
  <c r="D569" i="32"/>
  <c r="D568" i="32"/>
  <c r="D567" i="32"/>
  <c r="D566" i="32"/>
  <c r="D565" i="32"/>
  <c r="D563" i="32"/>
  <c r="D562" i="32"/>
  <c r="D561" i="32"/>
  <c r="D559" i="32"/>
  <c r="D557" i="32"/>
  <c r="D554" i="32"/>
  <c r="D553" i="32"/>
  <c r="D552" i="32"/>
  <c r="D551" i="32"/>
  <c r="D550" i="32"/>
  <c r="D549" i="32"/>
  <c r="D535" i="32"/>
  <c r="D533" i="32"/>
  <c r="D532" i="32"/>
  <c r="D531" i="32"/>
  <c r="D530" i="32"/>
  <c r="D529" i="32"/>
  <c r="D527" i="32"/>
  <c r="D526" i="32"/>
  <c r="D525" i="32"/>
  <c r="D523" i="32"/>
  <c r="D521" i="32"/>
  <c r="D518" i="32"/>
  <c r="D517" i="32"/>
  <c r="D516" i="32"/>
  <c r="D515" i="32"/>
  <c r="D514" i="32"/>
  <c r="D513" i="32"/>
  <c r="D499" i="32"/>
  <c r="D497" i="32"/>
  <c r="D496" i="32"/>
  <c r="D495" i="32"/>
  <c r="D494" i="32"/>
  <c r="D493" i="32"/>
  <c r="D491" i="32"/>
  <c r="D490" i="32"/>
  <c r="D489" i="32"/>
  <c r="D487" i="32"/>
  <c r="D485" i="32"/>
  <c r="D482" i="32"/>
  <c r="D481" i="32"/>
  <c r="D480" i="32"/>
  <c r="D479" i="32"/>
  <c r="D478" i="32"/>
  <c r="D477" i="32"/>
  <c r="D463" i="32"/>
  <c r="D461" i="32"/>
  <c r="D460" i="32"/>
  <c r="D459" i="32"/>
  <c r="D458" i="32"/>
  <c r="D457" i="32"/>
  <c r="D455" i="32"/>
  <c r="D454" i="32"/>
  <c r="D453" i="32"/>
  <c r="D451" i="32"/>
  <c r="D449" i="32"/>
  <c r="D446" i="32"/>
  <c r="D445" i="32"/>
  <c r="D444" i="32"/>
  <c r="D443" i="32"/>
  <c r="D442" i="32"/>
  <c r="D441" i="32"/>
  <c r="D427" i="32"/>
  <c r="D425" i="32"/>
  <c r="D424" i="32"/>
  <c r="D423" i="32"/>
  <c r="D422" i="32"/>
  <c r="D421" i="32"/>
  <c r="D419" i="32"/>
  <c r="D418" i="32"/>
  <c r="D417" i="32"/>
  <c r="D415" i="32"/>
  <c r="D413" i="32"/>
  <c r="D410" i="32"/>
  <c r="D409" i="32"/>
  <c r="D408" i="32"/>
  <c r="D407" i="32"/>
  <c r="D406" i="32"/>
  <c r="D405" i="32"/>
  <c r="D391" i="32"/>
  <c r="D389" i="32"/>
  <c r="D388" i="32"/>
  <c r="D387" i="32"/>
  <c r="D386" i="32"/>
  <c r="D385" i="32"/>
  <c r="D383" i="32"/>
  <c r="D382" i="32"/>
  <c r="D381" i="32"/>
  <c r="D379" i="32"/>
  <c r="D377" i="32"/>
  <c r="D374" i="32"/>
  <c r="D373" i="32"/>
  <c r="D372" i="32"/>
  <c r="D371" i="32"/>
  <c r="D370" i="32"/>
  <c r="D369" i="32"/>
  <c r="D355" i="32"/>
  <c r="D353" i="32"/>
  <c r="D352" i="32"/>
  <c r="D351" i="32"/>
  <c r="D350" i="32"/>
  <c r="D349" i="32"/>
  <c r="D347" i="32"/>
  <c r="D346" i="32"/>
  <c r="D345" i="32"/>
  <c r="D343" i="32"/>
  <c r="D341" i="32"/>
  <c r="D338" i="32"/>
  <c r="D337" i="32"/>
  <c r="D336" i="32"/>
  <c r="D335" i="32"/>
  <c r="D334" i="32"/>
  <c r="D333" i="32"/>
  <c r="D319" i="32"/>
  <c r="D317" i="32"/>
  <c r="D316" i="32"/>
  <c r="D315" i="32"/>
  <c r="D314" i="32"/>
  <c r="D313" i="32"/>
  <c r="D311" i="32"/>
  <c r="D310" i="32"/>
  <c r="D309" i="32"/>
  <c r="D307" i="32"/>
  <c r="D305" i="32"/>
  <c r="D302" i="32"/>
  <c r="D301" i="32"/>
  <c r="D300" i="32"/>
  <c r="D299" i="32"/>
  <c r="D298" i="32"/>
  <c r="D297" i="32"/>
  <c r="D283" i="32"/>
  <c r="D281" i="32"/>
  <c r="D280" i="32"/>
  <c r="D279" i="32"/>
  <c r="D278" i="32"/>
  <c r="D277" i="32"/>
  <c r="D275" i="32"/>
  <c r="D274" i="32"/>
  <c r="D273" i="32"/>
  <c r="D271" i="32"/>
  <c r="D269" i="32"/>
  <c r="D266" i="32"/>
  <c r="D265" i="32"/>
  <c r="D264" i="32"/>
  <c r="D263" i="32"/>
  <c r="D262" i="32"/>
  <c r="D261" i="32"/>
  <c r="D247" i="32"/>
  <c r="D245" i="32"/>
  <c r="D244" i="32"/>
  <c r="D243" i="32"/>
  <c r="D242" i="32"/>
  <c r="D241" i="32"/>
  <c r="D239" i="32"/>
  <c r="D238" i="32"/>
  <c r="D237" i="32"/>
  <c r="D235" i="32"/>
  <c r="D233" i="32"/>
  <c r="D230" i="32"/>
  <c r="D229" i="32"/>
  <c r="D228" i="32"/>
  <c r="D12" i="32" s="1"/>
  <c r="D227" i="32"/>
  <c r="D226" i="32"/>
  <c r="D225" i="32"/>
  <c r="D211" i="32"/>
  <c r="D209" i="32"/>
  <c r="D208" i="32"/>
  <c r="D207" i="32"/>
  <c r="D206" i="32"/>
  <c r="D205" i="32"/>
  <c r="D203" i="32"/>
  <c r="D202" i="32"/>
  <c r="D201" i="32"/>
  <c r="D199" i="32"/>
  <c r="D197" i="32"/>
  <c r="D194" i="32"/>
  <c r="D193" i="32"/>
  <c r="D192" i="32"/>
  <c r="D191" i="32"/>
  <c r="D190" i="32"/>
  <c r="D189" i="32"/>
  <c r="D175" i="32"/>
  <c r="D173" i="32"/>
  <c r="D172" i="32"/>
  <c r="D171" i="32"/>
  <c r="D170" i="32"/>
  <c r="D169" i="32"/>
  <c r="D167" i="32"/>
  <c r="D166" i="32"/>
  <c r="D165" i="32"/>
  <c r="D163" i="32"/>
  <c r="D161" i="32"/>
  <c r="D158" i="32"/>
  <c r="D157" i="32"/>
  <c r="D156" i="32"/>
  <c r="D155" i="32"/>
  <c r="D154" i="32"/>
  <c r="D153" i="32"/>
  <c r="D139" i="32"/>
  <c r="D137" i="32"/>
  <c r="D136" i="32"/>
  <c r="D135" i="32"/>
  <c r="D134" i="32"/>
  <c r="D133" i="32"/>
  <c r="D131" i="32"/>
  <c r="D130" i="32"/>
  <c r="D129" i="32"/>
  <c r="D127" i="32"/>
  <c r="D125" i="32"/>
  <c r="D122" i="32"/>
  <c r="D121" i="32"/>
  <c r="D120" i="32"/>
  <c r="D119" i="32"/>
  <c r="D118" i="32"/>
  <c r="D117" i="32"/>
  <c r="D103" i="32"/>
  <c r="D101" i="32"/>
  <c r="D100" i="32"/>
  <c r="D99" i="32"/>
  <c r="D98" i="32"/>
  <c r="D97" i="32"/>
  <c r="D95" i="32"/>
  <c r="D94" i="32"/>
  <c r="D93" i="32"/>
  <c r="D91" i="32"/>
  <c r="D89" i="32"/>
  <c r="D86" i="32"/>
  <c r="D85" i="32"/>
  <c r="D84" i="32"/>
  <c r="D83" i="32"/>
  <c r="D82" i="32"/>
  <c r="D81" i="32"/>
  <c r="D67" i="32"/>
  <c r="D65" i="32"/>
  <c r="D64" i="32"/>
  <c r="D63" i="32"/>
  <c r="D27" i="32" s="1"/>
  <c r="D62" i="32"/>
  <c r="D61" i="32"/>
  <c r="D59" i="32"/>
  <c r="D23" i="32" s="1"/>
  <c r="D58" i="32"/>
  <c r="D57" i="32"/>
  <c r="D55" i="32"/>
  <c r="D53" i="32"/>
  <c r="D50" i="32"/>
  <c r="D49" i="32"/>
  <c r="D48" i="32"/>
  <c r="D47" i="32"/>
  <c r="D46" i="32"/>
  <c r="D45" i="32"/>
  <c r="D751" i="31"/>
  <c r="D749" i="31"/>
  <c r="D748" i="31"/>
  <c r="D747" i="31"/>
  <c r="D746" i="31"/>
  <c r="D745" i="31"/>
  <c r="D743" i="31"/>
  <c r="D742" i="31"/>
  <c r="D741" i="31"/>
  <c r="D739" i="31"/>
  <c r="D737" i="31"/>
  <c r="D734" i="31"/>
  <c r="D733" i="31"/>
  <c r="D732" i="31"/>
  <c r="D731" i="31"/>
  <c r="D730" i="31"/>
  <c r="D729" i="31"/>
  <c r="D715" i="31"/>
  <c r="D713" i="31"/>
  <c r="D712" i="31"/>
  <c r="D711" i="31"/>
  <c r="D710" i="31"/>
  <c r="D709" i="31"/>
  <c r="D707" i="31"/>
  <c r="D706" i="31"/>
  <c r="D705" i="31"/>
  <c r="D703" i="31"/>
  <c r="D701" i="31"/>
  <c r="D698" i="31"/>
  <c r="D697" i="31"/>
  <c r="D696" i="31"/>
  <c r="D695" i="31"/>
  <c r="D694" i="31"/>
  <c r="D693" i="31"/>
  <c r="D679" i="31"/>
  <c r="D677" i="31"/>
  <c r="D676" i="31"/>
  <c r="D675" i="31"/>
  <c r="D674" i="31"/>
  <c r="D673" i="31"/>
  <c r="D671" i="31"/>
  <c r="D670" i="31"/>
  <c r="D669" i="31"/>
  <c r="D667" i="31"/>
  <c r="D665" i="31"/>
  <c r="D662" i="31"/>
  <c r="D661" i="31"/>
  <c r="D660" i="31"/>
  <c r="D659" i="31"/>
  <c r="D658" i="31"/>
  <c r="D657" i="31"/>
  <c r="D643" i="31"/>
  <c r="D641" i="31"/>
  <c r="D640" i="31"/>
  <c r="D639" i="31"/>
  <c r="D638" i="31"/>
  <c r="D637" i="31"/>
  <c r="D635" i="31"/>
  <c r="D634" i="31"/>
  <c r="D633" i="31"/>
  <c r="D631" i="31"/>
  <c r="D629" i="31"/>
  <c r="D626" i="31"/>
  <c r="D625" i="31"/>
  <c r="D624" i="31"/>
  <c r="D623" i="31"/>
  <c r="D622" i="31"/>
  <c r="D621" i="31"/>
  <c r="D607" i="31"/>
  <c r="D605" i="31"/>
  <c r="D604" i="31"/>
  <c r="D603" i="31"/>
  <c r="D602" i="31"/>
  <c r="D601" i="31"/>
  <c r="D599" i="31"/>
  <c r="D598" i="31"/>
  <c r="D597" i="31"/>
  <c r="D595" i="31"/>
  <c r="D593" i="31"/>
  <c r="D590" i="31"/>
  <c r="D589" i="31"/>
  <c r="D588" i="31"/>
  <c r="D587" i="31"/>
  <c r="D586" i="31"/>
  <c r="D585" i="31"/>
  <c r="D571" i="31"/>
  <c r="D569" i="31"/>
  <c r="D568" i="31"/>
  <c r="D567" i="31"/>
  <c r="D566" i="31"/>
  <c r="D565" i="31"/>
  <c r="D563" i="31"/>
  <c r="D562" i="31"/>
  <c r="D561" i="31"/>
  <c r="D559" i="31"/>
  <c r="D557" i="31"/>
  <c r="D554" i="31"/>
  <c r="D553" i="31"/>
  <c r="D552" i="31"/>
  <c r="D551" i="31"/>
  <c r="D550" i="31"/>
  <c r="D549" i="31"/>
  <c r="D535" i="31"/>
  <c r="D533" i="31"/>
  <c r="D532" i="31"/>
  <c r="D531" i="31"/>
  <c r="D530" i="31"/>
  <c r="D529" i="31"/>
  <c r="D527" i="31"/>
  <c r="D526" i="31"/>
  <c r="D525" i="31"/>
  <c r="D523" i="31"/>
  <c r="D521" i="31"/>
  <c r="D518" i="31"/>
  <c r="D517" i="31"/>
  <c r="D516" i="31"/>
  <c r="D515" i="31"/>
  <c r="D514" i="31"/>
  <c r="D513" i="31"/>
  <c r="D499" i="31"/>
  <c r="D497" i="31"/>
  <c r="D496" i="31"/>
  <c r="D495" i="31"/>
  <c r="D494" i="31"/>
  <c r="D493" i="31"/>
  <c r="D491" i="31"/>
  <c r="D490" i="31"/>
  <c r="D489" i="31"/>
  <c r="D487" i="31"/>
  <c r="D485" i="31"/>
  <c r="D482" i="31"/>
  <c r="D481" i="31"/>
  <c r="D480" i="31"/>
  <c r="D479" i="31"/>
  <c r="D478" i="31"/>
  <c r="D477" i="31"/>
  <c r="D463" i="31"/>
  <c r="D461" i="31"/>
  <c r="D460" i="31"/>
  <c r="D459" i="31"/>
  <c r="D458" i="31"/>
  <c r="D457" i="31"/>
  <c r="D455" i="31"/>
  <c r="D454" i="31"/>
  <c r="D453" i="31"/>
  <c r="D451" i="31"/>
  <c r="D449" i="31"/>
  <c r="D446" i="31"/>
  <c r="D445" i="31"/>
  <c r="D444" i="31"/>
  <c r="D443" i="31"/>
  <c r="D442" i="31"/>
  <c r="D441" i="31"/>
  <c r="D427" i="31"/>
  <c r="D425" i="31"/>
  <c r="D424" i="31"/>
  <c r="D423" i="31"/>
  <c r="D422" i="31"/>
  <c r="D421" i="31"/>
  <c r="D419" i="31"/>
  <c r="D418" i="31"/>
  <c r="D417" i="31"/>
  <c r="D415" i="31"/>
  <c r="D413" i="31"/>
  <c r="D410" i="31"/>
  <c r="D409" i="31"/>
  <c r="D408" i="31"/>
  <c r="D407" i="31"/>
  <c r="D406" i="31"/>
  <c r="D405" i="31"/>
  <c r="D391" i="31"/>
  <c r="D389" i="31"/>
  <c r="D388" i="31"/>
  <c r="D387" i="31"/>
  <c r="D386" i="31"/>
  <c r="D385" i="31"/>
  <c r="D383" i="31"/>
  <c r="D382" i="31"/>
  <c r="D381" i="31"/>
  <c r="D379" i="31"/>
  <c r="D377" i="31"/>
  <c r="D374" i="31"/>
  <c r="D373" i="31"/>
  <c r="D372" i="31"/>
  <c r="D371" i="31"/>
  <c r="D370" i="31"/>
  <c r="D369" i="31"/>
  <c r="D355" i="31"/>
  <c r="D353" i="31"/>
  <c r="D352" i="31"/>
  <c r="D351" i="31"/>
  <c r="D350" i="31"/>
  <c r="D349" i="31"/>
  <c r="D347" i="31"/>
  <c r="D346" i="31"/>
  <c r="D345" i="31"/>
  <c r="D343" i="31"/>
  <c r="D341" i="31"/>
  <c r="D338" i="31"/>
  <c r="D337" i="31"/>
  <c r="D336" i="31"/>
  <c r="D335" i="31"/>
  <c r="D334" i="31"/>
  <c r="D333" i="31"/>
  <c r="D319" i="31"/>
  <c r="D317" i="31"/>
  <c r="D316" i="31"/>
  <c r="D315" i="31"/>
  <c r="D314" i="31"/>
  <c r="D313" i="31"/>
  <c r="D311" i="31"/>
  <c r="D310" i="31"/>
  <c r="D309" i="31"/>
  <c r="D21" i="31" s="1"/>
  <c r="D307" i="31"/>
  <c r="D305" i="31"/>
  <c r="D302" i="31"/>
  <c r="D301" i="31"/>
  <c r="D300" i="31"/>
  <c r="D299" i="31"/>
  <c r="D298" i="31"/>
  <c r="D297" i="31"/>
  <c r="D283" i="31"/>
  <c r="D281" i="31"/>
  <c r="D280" i="31"/>
  <c r="D279" i="31"/>
  <c r="D278" i="31"/>
  <c r="D277" i="31"/>
  <c r="D275" i="31"/>
  <c r="D274" i="31"/>
  <c r="D273" i="31"/>
  <c r="D271" i="31"/>
  <c r="D269" i="31"/>
  <c r="D266" i="31"/>
  <c r="D265" i="31"/>
  <c r="D264" i="31"/>
  <c r="D263" i="31"/>
  <c r="D262" i="31"/>
  <c r="D261" i="31"/>
  <c r="D247" i="31"/>
  <c r="D245" i="31"/>
  <c r="D244" i="31"/>
  <c r="D243" i="31"/>
  <c r="D242" i="31"/>
  <c r="D241" i="31"/>
  <c r="D239" i="31"/>
  <c r="D23" i="31" s="1"/>
  <c r="D238" i="31"/>
  <c r="D237" i="31"/>
  <c r="D235" i="31"/>
  <c r="D233" i="31"/>
  <c r="D230" i="31"/>
  <c r="D229" i="31"/>
  <c r="D228" i="31"/>
  <c r="D227" i="31"/>
  <c r="D226" i="31"/>
  <c r="D225" i="31"/>
  <c r="D211" i="31"/>
  <c r="D209" i="31"/>
  <c r="D208" i="31"/>
  <c r="D207" i="31"/>
  <c r="D206" i="31"/>
  <c r="D205" i="31"/>
  <c r="D203" i="31"/>
  <c r="D202" i="31"/>
  <c r="D201" i="31"/>
  <c r="D199" i="31"/>
  <c r="D197" i="31"/>
  <c r="D194" i="31"/>
  <c r="D193" i="31"/>
  <c r="D192" i="31"/>
  <c r="D191" i="31"/>
  <c r="D190" i="31"/>
  <c r="D189" i="31"/>
  <c r="D175" i="31"/>
  <c r="D173" i="31"/>
  <c r="D172" i="31"/>
  <c r="D171" i="31"/>
  <c r="D170" i="31"/>
  <c r="D26" i="31" s="1"/>
  <c r="D169" i="31"/>
  <c r="D167" i="31"/>
  <c r="D166" i="31"/>
  <c r="D165" i="31"/>
  <c r="D163" i="31"/>
  <c r="D161" i="31"/>
  <c r="D158" i="31"/>
  <c r="D157" i="31"/>
  <c r="D156" i="31"/>
  <c r="D155" i="31"/>
  <c r="D154" i="31"/>
  <c r="D153" i="31"/>
  <c r="D139" i="31"/>
  <c r="D137" i="31"/>
  <c r="D136" i="31"/>
  <c r="D135" i="31"/>
  <c r="D27" i="31" s="1"/>
  <c r="D134" i="31"/>
  <c r="D133" i="31"/>
  <c r="D131" i="31"/>
  <c r="D130" i="31"/>
  <c r="D129" i="31"/>
  <c r="D127" i="31"/>
  <c r="D125" i="31"/>
  <c r="D122" i="31"/>
  <c r="D14" i="31" s="1"/>
  <c r="D121" i="31"/>
  <c r="D120" i="31"/>
  <c r="D119" i="31"/>
  <c r="D118" i="31"/>
  <c r="D117" i="31"/>
  <c r="D103" i="31"/>
  <c r="D101" i="31"/>
  <c r="D100" i="31"/>
  <c r="D28" i="31" s="1"/>
  <c r="D99" i="31"/>
  <c r="D98" i="31"/>
  <c r="D97" i="31"/>
  <c r="D95" i="31"/>
  <c r="D94" i="31"/>
  <c r="D93" i="31"/>
  <c r="D91" i="31"/>
  <c r="D89" i="31"/>
  <c r="D17" i="31" s="1"/>
  <c r="D86" i="31"/>
  <c r="D85" i="31"/>
  <c r="D84" i="31"/>
  <c r="D83" i="31"/>
  <c r="D82" i="31"/>
  <c r="D81" i="31"/>
  <c r="D67" i="31"/>
  <c r="D65" i="31"/>
  <c r="D29" i="31" s="1"/>
  <c r="D64" i="31"/>
  <c r="D63" i="31"/>
  <c r="D62" i="31"/>
  <c r="D61" i="31"/>
  <c r="D59" i="31"/>
  <c r="D58" i="31"/>
  <c r="D57" i="31"/>
  <c r="D55" i="31"/>
  <c r="D19" i="31" s="1"/>
  <c r="D53" i="31"/>
  <c r="D50" i="31"/>
  <c r="D49" i="31"/>
  <c r="D48" i="31"/>
  <c r="D47" i="31"/>
  <c r="D46" i="31"/>
  <c r="D10" i="31" s="1"/>
  <c r="D45" i="31"/>
  <c r="D31" i="31"/>
  <c r="D12" i="31"/>
  <c r="D751" i="30"/>
  <c r="D749" i="30"/>
  <c r="D748" i="30"/>
  <c r="D747" i="30"/>
  <c r="D746" i="30"/>
  <c r="D745" i="30"/>
  <c r="D743" i="30"/>
  <c r="D742" i="30"/>
  <c r="D741" i="30"/>
  <c r="D739" i="30"/>
  <c r="D737" i="30"/>
  <c r="D734" i="30"/>
  <c r="D733" i="30"/>
  <c r="D732" i="30"/>
  <c r="D731" i="30"/>
  <c r="D730" i="30"/>
  <c r="D729" i="30"/>
  <c r="D715" i="30"/>
  <c r="D713" i="30"/>
  <c r="D712" i="30"/>
  <c r="D711" i="30"/>
  <c r="D710" i="30"/>
  <c r="D709" i="30"/>
  <c r="D707" i="30"/>
  <c r="D706" i="30"/>
  <c r="D705" i="30"/>
  <c r="D703" i="30"/>
  <c r="D701" i="30"/>
  <c r="D698" i="30"/>
  <c r="D697" i="30"/>
  <c r="D696" i="30"/>
  <c r="D695" i="30"/>
  <c r="D694" i="30"/>
  <c r="D693" i="30"/>
  <c r="D679" i="30"/>
  <c r="D677" i="30"/>
  <c r="D676" i="30"/>
  <c r="D675" i="30"/>
  <c r="D674" i="30"/>
  <c r="D673" i="30"/>
  <c r="D671" i="30"/>
  <c r="D670" i="30"/>
  <c r="D669" i="30"/>
  <c r="D667" i="30"/>
  <c r="D665" i="30"/>
  <c r="D662" i="30"/>
  <c r="D661" i="30"/>
  <c r="D660" i="30"/>
  <c r="D659" i="30"/>
  <c r="D658" i="30"/>
  <c r="D657" i="30"/>
  <c r="D643" i="30"/>
  <c r="D641" i="30"/>
  <c r="D640" i="30"/>
  <c r="D639" i="30"/>
  <c r="D638" i="30"/>
  <c r="D637" i="30"/>
  <c r="D635" i="30"/>
  <c r="D634" i="30"/>
  <c r="D633" i="30"/>
  <c r="D631" i="30"/>
  <c r="D629" i="30"/>
  <c r="D626" i="30"/>
  <c r="D625" i="30"/>
  <c r="D624" i="30"/>
  <c r="D623" i="30"/>
  <c r="D622" i="30"/>
  <c r="D621" i="30"/>
  <c r="D607" i="30"/>
  <c r="D605" i="30"/>
  <c r="D604" i="30"/>
  <c r="D603" i="30"/>
  <c r="D602" i="30"/>
  <c r="D601" i="30"/>
  <c r="D599" i="30"/>
  <c r="D598" i="30"/>
  <c r="D597" i="30"/>
  <c r="D595" i="30"/>
  <c r="D593" i="30"/>
  <c r="D590" i="30"/>
  <c r="D589" i="30"/>
  <c r="D588" i="30"/>
  <c r="D587" i="30"/>
  <c r="D586" i="30"/>
  <c r="D585" i="30"/>
  <c r="D571" i="30"/>
  <c r="D569" i="30"/>
  <c r="D568" i="30"/>
  <c r="D567" i="30"/>
  <c r="D566" i="30"/>
  <c r="D565" i="30"/>
  <c r="D563" i="30"/>
  <c r="D562" i="30"/>
  <c r="D561" i="30"/>
  <c r="D559" i="30"/>
  <c r="D557" i="30"/>
  <c r="D554" i="30"/>
  <c r="D553" i="30"/>
  <c r="D552" i="30"/>
  <c r="D551" i="30"/>
  <c r="D550" i="30"/>
  <c r="D549" i="30"/>
  <c r="D535" i="30"/>
  <c r="D533" i="30"/>
  <c r="D532" i="30"/>
  <c r="D531" i="30"/>
  <c r="D530" i="30"/>
  <c r="D529" i="30"/>
  <c r="D527" i="30"/>
  <c r="D526" i="30"/>
  <c r="D525" i="30"/>
  <c r="D523" i="30"/>
  <c r="D521" i="30"/>
  <c r="D518" i="30"/>
  <c r="D517" i="30"/>
  <c r="D516" i="30"/>
  <c r="D515" i="30"/>
  <c r="D514" i="30"/>
  <c r="D513" i="30"/>
  <c r="D499" i="30"/>
  <c r="D497" i="30"/>
  <c r="D496" i="30"/>
  <c r="D495" i="30"/>
  <c r="D494" i="30"/>
  <c r="D493" i="30"/>
  <c r="D491" i="30"/>
  <c r="D490" i="30"/>
  <c r="D489" i="30"/>
  <c r="D487" i="30"/>
  <c r="D485" i="30"/>
  <c r="D482" i="30"/>
  <c r="D481" i="30"/>
  <c r="D480" i="30"/>
  <c r="D479" i="30"/>
  <c r="D478" i="30"/>
  <c r="D477" i="30"/>
  <c r="D463" i="30"/>
  <c r="D461" i="30"/>
  <c r="D460" i="30"/>
  <c r="D459" i="30"/>
  <c r="D458" i="30"/>
  <c r="D457" i="30"/>
  <c r="D455" i="30"/>
  <c r="D454" i="30"/>
  <c r="D453" i="30"/>
  <c r="D451" i="30"/>
  <c r="D449" i="30"/>
  <c r="D446" i="30"/>
  <c r="D445" i="30"/>
  <c r="D444" i="30"/>
  <c r="D443" i="30"/>
  <c r="D442" i="30"/>
  <c r="D441" i="30"/>
  <c r="D427" i="30"/>
  <c r="D425" i="30"/>
  <c r="D424" i="30"/>
  <c r="D423" i="30"/>
  <c r="D422" i="30"/>
  <c r="D421" i="30"/>
  <c r="D419" i="30"/>
  <c r="D418" i="30"/>
  <c r="D417" i="30"/>
  <c r="D415" i="30"/>
  <c r="D413" i="30"/>
  <c r="D410" i="30"/>
  <c r="D409" i="30"/>
  <c r="D408" i="30"/>
  <c r="D407" i="30"/>
  <c r="D406" i="30"/>
  <c r="D405" i="30"/>
  <c r="D391" i="30"/>
  <c r="D389" i="30"/>
  <c r="D388" i="30"/>
  <c r="D387" i="30"/>
  <c r="D386" i="30"/>
  <c r="D385" i="30"/>
  <c r="D383" i="30"/>
  <c r="D382" i="30"/>
  <c r="D381" i="30"/>
  <c r="D379" i="30"/>
  <c r="D377" i="30"/>
  <c r="D374" i="30"/>
  <c r="D373" i="30"/>
  <c r="D372" i="30"/>
  <c r="D371" i="30"/>
  <c r="D370" i="30"/>
  <c r="D369" i="30"/>
  <c r="D355" i="30"/>
  <c r="D353" i="30"/>
  <c r="D352" i="30"/>
  <c r="D351" i="30"/>
  <c r="D350" i="30"/>
  <c r="D349" i="30"/>
  <c r="D347" i="30"/>
  <c r="D346" i="30"/>
  <c r="D345" i="30"/>
  <c r="D343" i="30"/>
  <c r="D341" i="30"/>
  <c r="D338" i="30"/>
  <c r="D337" i="30"/>
  <c r="D336" i="30"/>
  <c r="D335" i="30"/>
  <c r="D334" i="30"/>
  <c r="D333" i="30"/>
  <c r="D319" i="30"/>
  <c r="D317" i="30"/>
  <c r="D316" i="30"/>
  <c r="D315" i="30"/>
  <c r="D314" i="30"/>
  <c r="D313" i="30"/>
  <c r="D311" i="30"/>
  <c r="D310" i="30"/>
  <c r="D309" i="30"/>
  <c r="D307" i="30"/>
  <c r="D305" i="30"/>
  <c r="D302" i="30"/>
  <c r="D301" i="30"/>
  <c r="D300" i="30"/>
  <c r="D299" i="30"/>
  <c r="D298" i="30"/>
  <c r="D297" i="30"/>
  <c r="D283" i="30"/>
  <c r="D281" i="30"/>
  <c r="D280" i="30"/>
  <c r="D279" i="30"/>
  <c r="D278" i="30"/>
  <c r="D277" i="30"/>
  <c r="D275" i="30"/>
  <c r="D274" i="30"/>
  <c r="D273" i="30"/>
  <c r="D271" i="30"/>
  <c r="D269" i="30"/>
  <c r="D266" i="30"/>
  <c r="D265" i="30"/>
  <c r="D264" i="30"/>
  <c r="D263" i="30"/>
  <c r="D262" i="30"/>
  <c r="D261" i="30"/>
  <c r="D247" i="30"/>
  <c r="D31" i="30" s="1"/>
  <c r="D245" i="30"/>
  <c r="D244" i="30"/>
  <c r="D243" i="30"/>
  <c r="D242" i="30"/>
  <c r="D241" i="30"/>
  <c r="D239" i="30"/>
  <c r="D238" i="30"/>
  <c r="D237" i="30"/>
  <c r="D235" i="30"/>
  <c r="D233" i="30"/>
  <c r="D230" i="30"/>
  <c r="D229" i="30"/>
  <c r="D228" i="30"/>
  <c r="D227" i="30"/>
  <c r="D226" i="30"/>
  <c r="D225" i="30"/>
  <c r="D211" i="30"/>
  <c r="D209" i="30"/>
  <c r="D208" i="30"/>
  <c r="D207" i="30"/>
  <c r="D206" i="30"/>
  <c r="D205" i="30"/>
  <c r="D203" i="30"/>
  <c r="D202" i="30"/>
  <c r="D201" i="30"/>
  <c r="D199" i="30"/>
  <c r="D197" i="30"/>
  <c r="D194" i="30"/>
  <c r="D193" i="30"/>
  <c r="D192" i="30"/>
  <c r="D191" i="30"/>
  <c r="D190" i="30"/>
  <c r="D189" i="30"/>
  <c r="D175" i="30"/>
  <c r="D173" i="30"/>
  <c r="D172" i="30"/>
  <c r="D171" i="30"/>
  <c r="D170" i="30"/>
  <c r="D169" i="30"/>
  <c r="D167" i="30"/>
  <c r="D166" i="30"/>
  <c r="D165" i="30"/>
  <c r="D163" i="30"/>
  <c r="D161" i="30"/>
  <c r="D158" i="30"/>
  <c r="D157" i="30"/>
  <c r="D156" i="30"/>
  <c r="D155" i="30"/>
  <c r="D154" i="30"/>
  <c r="D153" i="30"/>
  <c r="D139" i="30"/>
  <c r="D137" i="30"/>
  <c r="D136" i="30"/>
  <c r="D135" i="30"/>
  <c r="D134" i="30"/>
  <c r="D133" i="30"/>
  <c r="D131" i="30"/>
  <c r="D130" i="30"/>
  <c r="D129" i="30"/>
  <c r="D127" i="30"/>
  <c r="D125" i="30"/>
  <c r="D122" i="30"/>
  <c r="D121" i="30"/>
  <c r="D120" i="30"/>
  <c r="D119" i="30"/>
  <c r="D118" i="30"/>
  <c r="D117" i="30"/>
  <c r="D103" i="30"/>
  <c r="D101" i="30"/>
  <c r="D100" i="30"/>
  <c r="D99" i="30"/>
  <c r="D98" i="30"/>
  <c r="D26" i="30" s="1"/>
  <c r="D97" i="30"/>
  <c r="D95" i="30"/>
  <c r="D94" i="30"/>
  <c r="D93" i="30"/>
  <c r="D91" i="30"/>
  <c r="D89" i="30"/>
  <c r="D86" i="30"/>
  <c r="D85" i="30"/>
  <c r="D13" i="30" s="1"/>
  <c r="D84" i="30"/>
  <c r="D83" i="30"/>
  <c r="D82" i="30"/>
  <c r="D81" i="30"/>
  <c r="D67" i="30"/>
  <c r="D65" i="30"/>
  <c r="D29" i="30" s="1"/>
  <c r="D64" i="30"/>
  <c r="D63" i="30"/>
  <c r="D62" i="30"/>
  <c r="D61" i="30"/>
  <c r="D59" i="30"/>
  <c r="D58" i="30"/>
  <c r="D57" i="30"/>
  <c r="D55" i="30"/>
  <c r="D19" i="30" s="1"/>
  <c r="D53" i="30"/>
  <c r="D50" i="30"/>
  <c r="D49" i="30"/>
  <c r="D48" i="30"/>
  <c r="D47" i="30"/>
  <c r="D46" i="30"/>
  <c r="D10" i="30" s="1"/>
  <c r="D45" i="30"/>
  <c r="D9" i="30" s="1"/>
  <c r="D21" i="30"/>
  <c r="D751" i="29"/>
  <c r="D749" i="29"/>
  <c r="D748" i="29"/>
  <c r="D747" i="29"/>
  <c r="D746" i="29"/>
  <c r="D745" i="29"/>
  <c r="D743" i="29"/>
  <c r="D742" i="29"/>
  <c r="D741" i="29"/>
  <c r="D739" i="29"/>
  <c r="D737" i="29"/>
  <c r="D734" i="29"/>
  <c r="D733" i="29"/>
  <c r="D732" i="29"/>
  <c r="D731" i="29"/>
  <c r="D730" i="29"/>
  <c r="D729" i="29"/>
  <c r="D715" i="29"/>
  <c r="D713" i="29"/>
  <c r="D712" i="29"/>
  <c r="D711" i="29"/>
  <c r="D710" i="29"/>
  <c r="D709" i="29"/>
  <c r="D707" i="29"/>
  <c r="D706" i="29"/>
  <c r="D705" i="29"/>
  <c r="D703" i="29"/>
  <c r="D701" i="29"/>
  <c r="D698" i="29"/>
  <c r="D697" i="29"/>
  <c r="D696" i="29"/>
  <c r="D695" i="29"/>
  <c r="D694" i="29"/>
  <c r="D693" i="29"/>
  <c r="D679" i="29"/>
  <c r="D677" i="29"/>
  <c r="D676" i="29"/>
  <c r="D675" i="29"/>
  <c r="D674" i="29"/>
  <c r="D673" i="29"/>
  <c r="D671" i="29"/>
  <c r="D670" i="29"/>
  <c r="D669" i="29"/>
  <c r="D667" i="29"/>
  <c r="D665" i="29"/>
  <c r="D662" i="29"/>
  <c r="D661" i="29"/>
  <c r="D660" i="29"/>
  <c r="D659" i="29"/>
  <c r="D658" i="29"/>
  <c r="D657" i="29"/>
  <c r="D643" i="29"/>
  <c r="D641" i="29"/>
  <c r="D640" i="29"/>
  <c r="D639" i="29"/>
  <c r="D638" i="29"/>
  <c r="D637" i="29"/>
  <c r="D635" i="29"/>
  <c r="D634" i="29"/>
  <c r="D633" i="29"/>
  <c r="D631" i="29"/>
  <c r="D629" i="29"/>
  <c r="D626" i="29"/>
  <c r="D625" i="29"/>
  <c r="D624" i="29"/>
  <c r="D623" i="29"/>
  <c r="D622" i="29"/>
  <c r="D621" i="29"/>
  <c r="D607" i="29"/>
  <c r="D605" i="29"/>
  <c r="D604" i="29"/>
  <c r="D603" i="29"/>
  <c r="D602" i="29"/>
  <c r="D601" i="29"/>
  <c r="D599" i="29"/>
  <c r="D598" i="29"/>
  <c r="D597" i="29"/>
  <c r="D595" i="29"/>
  <c r="D593" i="29"/>
  <c r="D590" i="29"/>
  <c r="D589" i="29"/>
  <c r="D588" i="29"/>
  <c r="D587" i="29"/>
  <c r="D586" i="29"/>
  <c r="D585" i="29"/>
  <c r="D571" i="29"/>
  <c r="D569" i="29"/>
  <c r="D568" i="29"/>
  <c r="D567" i="29"/>
  <c r="D566" i="29"/>
  <c r="D565" i="29"/>
  <c r="D563" i="29"/>
  <c r="D562" i="29"/>
  <c r="D561" i="29"/>
  <c r="D559" i="29"/>
  <c r="D557" i="29"/>
  <c r="D554" i="29"/>
  <c r="D553" i="29"/>
  <c r="D552" i="29"/>
  <c r="D551" i="29"/>
  <c r="D550" i="29"/>
  <c r="D549" i="29"/>
  <c r="D535" i="29"/>
  <c r="D533" i="29"/>
  <c r="D532" i="29"/>
  <c r="D531" i="29"/>
  <c r="D530" i="29"/>
  <c r="D529" i="29"/>
  <c r="D527" i="29"/>
  <c r="D526" i="29"/>
  <c r="D525" i="29"/>
  <c r="D523" i="29"/>
  <c r="D521" i="29"/>
  <c r="D518" i="29"/>
  <c r="D517" i="29"/>
  <c r="D516" i="29"/>
  <c r="D515" i="29"/>
  <c r="D514" i="29"/>
  <c r="D513" i="29"/>
  <c r="D499" i="29"/>
  <c r="D497" i="29"/>
  <c r="D496" i="29"/>
  <c r="D495" i="29"/>
  <c r="D494" i="29"/>
  <c r="D493" i="29"/>
  <c r="D491" i="29"/>
  <c r="D490" i="29"/>
  <c r="D489" i="29"/>
  <c r="D487" i="29"/>
  <c r="D485" i="29"/>
  <c r="D482" i="29"/>
  <c r="D481" i="29"/>
  <c r="D480" i="29"/>
  <c r="D479" i="29"/>
  <c r="D478" i="29"/>
  <c r="D477" i="29"/>
  <c r="D463" i="29"/>
  <c r="D461" i="29"/>
  <c r="D460" i="29"/>
  <c r="D459" i="29"/>
  <c r="D458" i="29"/>
  <c r="D457" i="29"/>
  <c r="D455" i="29"/>
  <c r="D454" i="29"/>
  <c r="D453" i="29"/>
  <c r="D451" i="29"/>
  <c r="D449" i="29"/>
  <c r="D446" i="29"/>
  <c r="D445" i="29"/>
  <c r="D444" i="29"/>
  <c r="D443" i="29"/>
  <c r="D442" i="29"/>
  <c r="D441" i="29"/>
  <c r="D427" i="29"/>
  <c r="D425" i="29"/>
  <c r="D424" i="29"/>
  <c r="D423" i="29"/>
  <c r="D422" i="29"/>
  <c r="D421" i="29"/>
  <c r="D419" i="29"/>
  <c r="D418" i="29"/>
  <c r="D417" i="29"/>
  <c r="D415" i="29"/>
  <c r="D413" i="29"/>
  <c r="D410" i="29"/>
  <c r="D409" i="29"/>
  <c r="D408" i="29"/>
  <c r="D407" i="29"/>
  <c r="D406" i="29"/>
  <c r="D405" i="29"/>
  <c r="D391" i="29"/>
  <c r="D389" i="29"/>
  <c r="D388" i="29"/>
  <c r="D387" i="29"/>
  <c r="D386" i="29"/>
  <c r="D385" i="29"/>
  <c r="D383" i="29"/>
  <c r="D382" i="29"/>
  <c r="D381" i="29"/>
  <c r="D379" i="29"/>
  <c r="D377" i="29"/>
  <c r="D374" i="29"/>
  <c r="D373" i="29"/>
  <c r="D372" i="29"/>
  <c r="D371" i="29"/>
  <c r="D370" i="29"/>
  <c r="D369" i="29"/>
  <c r="D355" i="29"/>
  <c r="D353" i="29"/>
  <c r="D352" i="29"/>
  <c r="D351" i="29"/>
  <c r="D350" i="29"/>
  <c r="D349" i="29"/>
  <c r="D347" i="29"/>
  <c r="D346" i="29"/>
  <c r="D345" i="29"/>
  <c r="D343" i="29"/>
  <c r="D341" i="29"/>
  <c r="D338" i="29"/>
  <c r="D337" i="29"/>
  <c r="D336" i="29"/>
  <c r="D335" i="29"/>
  <c r="D334" i="29"/>
  <c r="D333" i="29"/>
  <c r="D319" i="29"/>
  <c r="D317" i="29"/>
  <c r="D316" i="29"/>
  <c r="D315" i="29"/>
  <c r="D314" i="29"/>
  <c r="D313" i="29"/>
  <c r="D311" i="29"/>
  <c r="D310" i="29"/>
  <c r="D309" i="29"/>
  <c r="D21" i="29" s="1"/>
  <c r="D307" i="29"/>
  <c r="D305" i="29"/>
  <c r="D302" i="29"/>
  <c r="D301" i="29"/>
  <c r="D300" i="29"/>
  <c r="D299" i="29"/>
  <c r="D298" i="29"/>
  <c r="D297" i="29"/>
  <c r="D9" i="29" s="1"/>
  <c r="D283" i="29"/>
  <c r="D281" i="29"/>
  <c r="D280" i="29"/>
  <c r="D279" i="29"/>
  <c r="D278" i="29"/>
  <c r="D277" i="29"/>
  <c r="D275" i="29"/>
  <c r="D274" i="29"/>
  <c r="D273" i="29"/>
  <c r="D271" i="29"/>
  <c r="D269" i="29"/>
  <c r="D266" i="29"/>
  <c r="D265" i="29"/>
  <c r="D264" i="29"/>
  <c r="D263" i="29"/>
  <c r="D262" i="29"/>
  <c r="D10" i="29" s="1"/>
  <c r="D261" i="29"/>
  <c r="D247" i="29"/>
  <c r="D245" i="29"/>
  <c r="D244" i="29"/>
  <c r="D243" i="29"/>
  <c r="D242" i="29"/>
  <c r="D241" i="29"/>
  <c r="D239" i="29"/>
  <c r="D238" i="29"/>
  <c r="D237" i="29"/>
  <c r="D235" i="29"/>
  <c r="D233" i="29"/>
  <c r="D230" i="29"/>
  <c r="D229" i="29"/>
  <c r="D228" i="29"/>
  <c r="D227" i="29"/>
  <c r="D226" i="29"/>
  <c r="D225" i="29"/>
  <c r="D211" i="29"/>
  <c r="D209" i="29"/>
  <c r="D208" i="29"/>
  <c r="D207" i="29"/>
  <c r="D206" i="29"/>
  <c r="D205" i="29"/>
  <c r="D203" i="29"/>
  <c r="D202" i="29"/>
  <c r="D201" i="29"/>
  <c r="D199" i="29"/>
  <c r="D197" i="29"/>
  <c r="D194" i="29"/>
  <c r="D193" i="29"/>
  <c r="D192" i="29"/>
  <c r="D191" i="29"/>
  <c r="D190" i="29"/>
  <c r="D189" i="29"/>
  <c r="D175" i="29"/>
  <c r="D173" i="29"/>
  <c r="D172" i="29"/>
  <c r="D171" i="29"/>
  <c r="D170" i="29"/>
  <c r="D169" i="29"/>
  <c r="D167" i="29"/>
  <c r="D166" i="29"/>
  <c r="D165" i="29"/>
  <c r="D163" i="29"/>
  <c r="D161" i="29"/>
  <c r="D158" i="29"/>
  <c r="D157" i="29"/>
  <c r="D156" i="29"/>
  <c r="D155" i="29"/>
  <c r="D154" i="29"/>
  <c r="D153" i="29"/>
  <c r="D139" i="29"/>
  <c r="D137" i="29"/>
  <c r="D136" i="29"/>
  <c r="D135" i="29"/>
  <c r="D27" i="29" s="1"/>
  <c r="D134" i="29"/>
  <c r="D133" i="29"/>
  <c r="D131" i="29"/>
  <c r="D130" i="29"/>
  <c r="D129" i="29"/>
  <c r="D127" i="29"/>
  <c r="D125" i="29"/>
  <c r="D122" i="29"/>
  <c r="D121" i="29"/>
  <c r="D120" i="29"/>
  <c r="D119" i="29"/>
  <c r="D118" i="29"/>
  <c r="D117" i="29"/>
  <c r="D103" i="29"/>
  <c r="D101" i="29"/>
  <c r="D100" i="29"/>
  <c r="D28" i="29" s="1"/>
  <c r="D99" i="29"/>
  <c r="D98" i="29"/>
  <c r="D97" i="29"/>
  <c r="D95" i="29"/>
  <c r="D94" i="29"/>
  <c r="D93" i="29"/>
  <c r="D91" i="29"/>
  <c r="D89" i="29"/>
  <c r="D17" i="29" s="1"/>
  <c r="D86" i="29"/>
  <c r="D85" i="29"/>
  <c r="D84" i="29"/>
  <c r="D83" i="29"/>
  <c r="D82" i="29"/>
  <c r="D81" i="29"/>
  <c r="D67" i="29"/>
  <c r="D65" i="29"/>
  <c r="D29" i="29" s="1"/>
  <c r="D64" i="29"/>
  <c r="D63" i="29"/>
  <c r="D62" i="29"/>
  <c r="D61" i="29"/>
  <c r="D59" i="29"/>
  <c r="D58" i="29"/>
  <c r="D57" i="29"/>
  <c r="D55" i="29"/>
  <c r="D19" i="29" s="1"/>
  <c r="D53" i="29"/>
  <c r="D50" i="29"/>
  <c r="D49" i="29"/>
  <c r="D48" i="29"/>
  <c r="D47" i="29"/>
  <c r="D46" i="29"/>
  <c r="D45" i="29"/>
  <c r="D31" i="29"/>
  <c r="D751" i="28"/>
  <c r="D749" i="28"/>
  <c r="D748" i="28"/>
  <c r="D747" i="28"/>
  <c r="D746" i="28"/>
  <c r="D745" i="28"/>
  <c r="D743" i="28"/>
  <c r="D742" i="28"/>
  <c r="D741" i="28"/>
  <c r="D739" i="28"/>
  <c r="D737" i="28"/>
  <c r="D734" i="28"/>
  <c r="D733" i="28"/>
  <c r="D732" i="28"/>
  <c r="D731" i="28"/>
  <c r="D730" i="28"/>
  <c r="D729" i="28"/>
  <c r="D715" i="28"/>
  <c r="D713" i="28"/>
  <c r="D712" i="28"/>
  <c r="D711" i="28"/>
  <c r="D710" i="28"/>
  <c r="D709" i="28"/>
  <c r="D707" i="28"/>
  <c r="D706" i="28"/>
  <c r="D705" i="28"/>
  <c r="D703" i="28"/>
  <c r="D701" i="28"/>
  <c r="D698" i="28"/>
  <c r="D697" i="28"/>
  <c r="D696" i="28"/>
  <c r="D695" i="28"/>
  <c r="D694" i="28"/>
  <c r="D693" i="28"/>
  <c r="D679" i="28"/>
  <c r="D677" i="28"/>
  <c r="D676" i="28"/>
  <c r="D675" i="28"/>
  <c r="D674" i="28"/>
  <c r="D673" i="28"/>
  <c r="D671" i="28"/>
  <c r="D670" i="28"/>
  <c r="D669" i="28"/>
  <c r="D667" i="28"/>
  <c r="D665" i="28"/>
  <c r="D662" i="28"/>
  <c r="D661" i="28"/>
  <c r="D660" i="28"/>
  <c r="D659" i="28"/>
  <c r="D658" i="28"/>
  <c r="D657" i="28"/>
  <c r="D643" i="28"/>
  <c r="D641" i="28"/>
  <c r="D640" i="28"/>
  <c r="D639" i="28"/>
  <c r="D638" i="28"/>
  <c r="D637" i="28"/>
  <c r="D635" i="28"/>
  <c r="D634" i="28"/>
  <c r="D633" i="28"/>
  <c r="D631" i="28"/>
  <c r="D629" i="28"/>
  <c r="D626" i="28"/>
  <c r="D625" i="28"/>
  <c r="D624" i="28"/>
  <c r="D623" i="28"/>
  <c r="D622" i="28"/>
  <c r="D621" i="28"/>
  <c r="D607" i="28"/>
  <c r="D605" i="28"/>
  <c r="D604" i="28"/>
  <c r="D603" i="28"/>
  <c r="D602" i="28"/>
  <c r="D601" i="28"/>
  <c r="D599" i="28"/>
  <c r="D598" i="28"/>
  <c r="D597" i="28"/>
  <c r="D595" i="28"/>
  <c r="D593" i="28"/>
  <c r="D590" i="28"/>
  <c r="D589" i="28"/>
  <c r="D588" i="28"/>
  <c r="D587" i="28"/>
  <c r="D586" i="28"/>
  <c r="D585" i="28"/>
  <c r="D571" i="28"/>
  <c r="D569" i="28"/>
  <c r="D568" i="28"/>
  <c r="D567" i="28"/>
  <c r="D566" i="28"/>
  <c r="D565" i="28"/>
  <c r="D563" i="28"/>
  <c r="D562" i="28"/>
  <c r="D561" i="28"/>
  <c r="D559" i="28"/>
  <c r="D557" i="28"/>
  <c r="D554" i="28"/>
  <c r="D553" i="28"/>
  <c r="D552" i="28"/>
  <c r="D551" i="28"/>
  <c r="D550" i="28"/>
  <c r="D549" i="28"/>
  <c r="D535" i="28"/>
  <c r="D533" i="28"/>
  <c r="D532" i="28"/>
  <c r="D531" i="28"/>
  <c r="D530" i="28"/>
  <c r="D529" i="28"/>
  <c r="D527" i="28"/>
  <c r="D526" i="28"/>
  <c r="D525" i="28"/>
  <c r="D523" i="28"/>
  <c r="D521" i="28"/>
  <c r="D518" i="28"/>
  <c r="D517" i="28"/>
  <c r="D516" i="28"/>
  <c r="D515" i="28"/>
  <c r="D514" i="28"/>
  <c r="D513" i="28"/>
  <c r="D499" i="28"/>
  <c r="D497" i="28"/>
  <c r="D496" i="28"/>
  <c r="D495" i="28"/>
  <c r="D494" i="28"/>
  <c r="D493" i="28"/>
  <c r="D491" i="28"/>
  <c r="D490" i="28"/>
  <c r="D489" i="28"/>
  <c r="D487" i="28"/>
  <c r="D485" i="28"/>
  <c r="D482" i="28"/>
  <c r="D481" i="28"/>
  <c r="D480" i="28"/>
  <c r="D479" i="28"/>
  <c r="D478" i="28"/>
  <c r="D477" i="28"/>
  <c r="D463" i="28"/>
  <c r="D461" i="28"/>
  <c r="D460" i="28"/>
  <c r="D459" i="28"/>
  <c r="D458" i="28"/>
  <c r="D457" i="28"/>
  <c r="D455" i="28"/>
  <c r="D454" i="28"/>
  <c r="D453" i="28"/>
  <c r="D451" i="28"/>
  <c r="D449" i="28"/>
  <c r="D446" i="28"/>
  <c r="D445" i="28"/>
  <c r="D444" i="28"/>
  <c r="D443" i="28"/>
  <c r="D442" i="28"/>
  <c r="D441" i="28"/>
  <c r="D427" i="28"/>
  <c r="D425" i="28"/>
  <c r="D424" i="28"/>
  <c r="D423" i="28"/>
  <c r="D422" i="28"/>
  <c r="D421" i="28"/>
  <c r="D419" i="28"/>
  <c r="D418" i="28"/>
  <c r="D417" i="28"/>
  <c r="D415" i="28"/>
  <c r="D413" i="28"/>
  <c r="D410" i="28"/>
  <c r="D409" i="28"/>
  <c r="D408" i="28"/>
  <c r="D407" i="28"/>
  <c r="D406" i="28"/>
  <c r="D405" i="28"/>
  <c r="D391" i="28"/>
  <c r="D389" i="28"/>
  <c r="D388" i="28"/>
  <c r="D387" i="28"/>
  <c r="D386" i="28"/>
  <c r="D385" i="28"/>
  <c r="D383" i="28"/>
  <c r="D382" i="28"/>
  <c r="D381" i="28"/>
  <c r="D379" i="28"/>
  <c r="D377" i="28"/>
  <c r="D374" i="28"/>
  <c r="D373" i="28"/>
  <c r="D372" i="28"/>
  <c r="D371" i="28"/>
  <c r="D370" i="28"/>
  <c r="D369" i="28"/>
  <c r="D355" i="28"/>
  <c r="D353" i="28"/>
  <c r="D352" i="28"/>
  <c r="D351" i="28"/>
  <c r="D350" i="28"/>
  <c r="D349" i="28"/>
  <c r="D347" i="28"/>
  <c r="D346" i="28"/>
  <c r="D345" i="28"/>
  <c r="D343" i="28"/>
  <c r="D341" i="28"/>
  <c r="D338" i="28"/>
  <c r="D337" i="28"/>
  <c r="D336" i="28"/>
  <c r="D335" i="28"/>
  <c r="D334" i="28"/>
  <c r="D333" i="28"/>
  <c r="D319" i="28"/>
  <c r="D317" i="28"/>
  <c r="D316" i="28"/>
  <c r="D315" i="28"/>
  <c r="D314" i="28"/>
  <c r="D313" i="28"/>
  <c r="D311" i="28"/>
  <c r="D310" i="28"/>
  <c r="D309" i="28"/>
  <c r="D307" i="28"/>
  <c r="D305" i="28"/>
  <c r="D302" i="28"/>
  <c r="D301" i="28"/>
  <c r="D300" i="28"/>
  <c r="D299" i="28"/>
  <c r="D298" i="28"/>
  <c r="D297" i="28"/>
  <c r="D283" i="28"/>
  <c r="D281" i="28"/>
  <c r="D280" i="28"/>
  <c r="D279" i="28"/>
  <c r="D278" i="28"/>
  <c r="D277" i="28"/>
  <c r="D275" i="28"/>
  <c r="D274" i="28"/>
  <c r="D273" i="28"/>
  <c r="D271" i="28"/>
  <c r="D269" i="28"/>
  <c r="D266" i="28"/>
  <c r="D265" i="28"/>
  <c r="D264" i="28"/>
  <c r="D263" i="28"/>
  <c r="D262" i="28"/>
  <c r="D261" i="28"/>
  <c r="D247" i="28"/>
  <c r="D245" i="28"/>
  <c r="D244" i="28"/>
  <c r="D243" i="28"/>
  <c r="D242" i="28"/>
  <c r="D241" i="28"/>
  <c r="D239" i="28"/>
  <c r="D238" i="28"/>
  <c r="D237" i="28"/>
  <c r="D235" i="28"/>
  <c r="D233" i="28"/>
  <c r="D230" i="28"/>
  <c r="D229" i="28"/>
  <c r="D228" i="28"/>
  <c r="D227" i="28"/>
  <c r="D226" i="28"/>
  <c r="D225" i="28"/>
  <c r="D211" i="28"/>
  <c r="D209" i="28"/>
  <c r="D208" i="28"/>
  <c r="D207" i="28"/>
  <c r="D27" i="28" s="1"/>
  <c r="D206" i="28"/>
  <c r="D205" i="28"/>
  <c r="D203" i="28"/>
  <c r="D202" i="28"/>
  <c r="D201" i="28"/>
  <c r="D199" i="28"/>
  <c r="D197" i="28"/>
  <c r="D194" i="28"/>
  <c r="D193" i="28"/>
  <c r="D192" i="28"/>
  <c r="D191" i="28"/>
  <c r="D190" i="28"/>
  <c r="D189" i="28"/>
  <c r="D175" i="28"/>
  <c r="D173" i="28"/>
  <c r="D172" i="28"/>
  <c r="D28" i="28" s="1"/>
  <c r="D171" i="28"/>
  <c r="D170" i="28"/>
  <c r="D169" i="28"/>
  <c r="D167" i="28"/>
  <c r="D166" i="28"/>
  <c r="D165" i="28"/>
  <c r="D163" i="28"/>
  <c r="D161" i="28"/>
  <c r="D158" i="28"/>
  <c r="D157" i="28"/>
  <c r="D156" i="28"/>
  <c r="D155" i="28"/>
  <c r="D154" i="28"/>
  <c r="D153" i="28"/>
  <c r="D139" i="28"/>
  <c r="D137" i="28"/>
  <c r="D136" i="28"/>
  <c r="D135" i="28"/>
  <c r="D134" i="28"/>
  <c r="D133" i="28"/>
  <c r="D131" i="28"/>
  <c r="D130" i="28"/>
  <c r="D129" i="28"/>
  <c r="D127" i="28"/>
  <c r="D125" i="28"/>
  <c r="D122" i="28"/>
  <c r="D121" i="28"/>
  <c r="D120" i="28"/>
  <c r="D119" i="28"/>
  <c r="D118" i="28"/>
  <c r="D117" i="28"/>
  <c r="D103" i="28"/>
  <c r="D101" i="28"/>
  <c r="D100" i="28"/>
  <c r="D99" i="28"/>
  <c r="D98" i="28"/>
  <c r="D97" i="28"/>
  <c r="D95" i="28"/>
  <c r="D94" i="28"/>
  <c r="D93" i="28"/>
  <c r="D91" i="28"/>
  <c r="D89" i="28"/>
  <c r="D86" i="28"/>
  <c r="D85" i="28"/>
  <c r="D84" i="28"/>
  <c r="D83" i="28"/>
  <c r="D82" i="28"/>
  <c r="D81" i="28"/>
  <c r="D67" i="28"/>
  <c r="D65" i="28"/>
  <c r="D64" i="28"/>
  <c r="D63" i="28"/>
  <c r="D62" i="28"/>
  <c r="D61" i="28"/>
  <c r="D59" i="28"/>
  <c r="D58" i="28"/>
  <c r="D22" i="28" s="1"/>
  <c r="D57" i="28"/>
  <c r="D55" i="28"/>
  <c r="D53" i="28"/>
  <c r="D17" i="28" s="1"/>
  <c r="D50" i="28"/>
  <c r="D49" i="28"/>
  <c r="D48" i="28"/>
  <c r="D47" i="28"/>
  <c r="D46" i="28"/>
  <c r="D10" i="28" s="1"/>
  <c r="D45" i="28"/>
  <c r="D751" i="27"/>
  <c r="D749" i="27"/>
  <c r="D748" i="27"/>
  <c r="D747" i="27"/>
  <c r="D746" i="27"/>
  <c r="D745" i="27"/>
  <c r="D743" i="27"/>
  <c r="D742" i="27"/>
  <c r="D741" i="27"/>
  <c r="D739" i="27"/>
  <c r="D737" i="27"/>
  <c r="D734" i="27"/>
  <c r="D733" i="27"/>
  <c r="D732" i="27"/>
  <c r="D731" i="27"/>
  <c r="D730" i="27"/>
  <c r="D729" i="27"/>
  <c r="D715" i="27"/>
  <c r="D713" i="27"/>
  <c r="D712" i="27"/>
  <c r="D711" i="27"/>
  <c r="D710" i="27"/>
  <c r="D709" i="27"/>
  <c r="D707" i="27"/>
  <c r="D706" i="27"/>
  <c r="D705" i="27"/>
  <c r="D703" i="27"/>
  <c r="D701" i="27"/>
  <c r="D698" i="27"/>
  <c r="D697" i="27"/>
  <c r="D696" i="27"/>
  <c r="D695" i="27"/>
  <c r="D694" i="27"/>
  <c r="D693" i="27"/>
  <c r="D679" i="27"/>
  <c r="D677" i="27"/>
  <c r="D676" i="27"/>
  <c r="D675" i="27"/>
  <c r="D674" i="27"/>
  <c r="D673" i="27"/>
  <c r="D671" i="27"/>
  <c r="D670" i="27"/>
  <c r="D669" i="27"/>
  <c r="D667" i="27"/>
  <c r="D665" i="27"/>
  <c r="D662" i="27"/>
  <c r="D661" i="27"/>
  <c r="D660" i="27"/>
  <c r="D659" i="27"/>
  <c r="D658" i="27"/>
  <c r="D657" i="27"/>
  <c r="D643" i="27"/>
  <c r="D641" i="27"/>
  <c r="D640" i="27"/>
  <c r="D639" i="27"/>
  <c r="D638" i="27"/>
  <c r="D637" i="27"/>
  <c r="D635" i="27"/>
  <c r="D634" i="27"/>
  <c r="D633" i="27"/>
  <c r="D631" i="27"/>
  <c r="D629" i="27"/>
  <c r="D626" i="27"/>
  <c r="D625" i="27"/>
  <c r="D624" i="27"/>
  <c r="D623" i="27"/>
  <c r="D622" i="27"/>
  <c r="D621" i="27"/>
  <c r="D607" i="27"/>
  <c r="D605" i="27"/>
  <c r="D604" i="27"/>
  <c r="D603" i="27"/>
  <c r="D602" i="27"/>
  <c r="D601" i="27"/>
  <c r="D599" i="27"/>
  <c r="D598" i="27"/>
  <c r="D597" i="27"/>
  <c r="D595" i="27"/>
  <c r="D593" i="27"/>
  <c r="D590" i="27"/>
  <c r="D589" i="27"/>
  <c r="D588" i="27"/>
  <c r="D587" i="27"/>
  <c r="D586" i="27"/>
  <c r="D585" i="27"/>
  <c r="D571" i="27"/>
  <c r="D569" i="27"/>
  <c r="D568" i="27"/>
  <c r="D567" i="27"/>
  <c r="D566" i="27"/>
  <c r="D565" i="27"/>
  <c r="D563" i="27"/>
  <c r="D562" i="27"/>
  <c r="D561" i="27"/>
  <c r="D559" i="27"/>
  <c r="D557" i="27"/>
  <c r="D554" i="27"/>
  <c r="D553" i="27"/>
  <c r="D552" i="27"/>
  <c r="D551" i="27"/>
  <c r="D550" i="27"/>
  <c r="D549" i="27"/>
  <c r="D535" i="27"/>
  <c r="D533" i="27"/>
  <c r="D532" i="27"/>
  <c r="D531" i="27"/>
  <c r="D530" i="27"/>
  <c r="D529" i="27"/>
  <c r="D527" i="27"/>
  <c r="D526" i="27"/>
  <c r="D525" i="27"/>
  <c r="D523" i="27"/>
  <c r="D521" i="27"/>
  <c r="D518" i="27"/>
  <c r="D517" i="27"/>
  <c r="D516" i="27"/>
  <c r="D515" i="27"/>
  <c r="D514" i="27"/>
  <c r="D513" i="27"/>
  <c r="D499" i="27"/>
  <c r="D497" i="27"/>
  <c r="D496" i="27"/>
  <c r="D495" i="27"/>
  <c r="D494" i="27"/>
  <c r="D493" i="27"/>
  <c r="D491" i="27"/>
  <c r="D490" i="27"/>
  <c r="D489" i="27"/>
  <c r="D487" i="27"/>
  <c r="D485" i="27"/>
  <c r="D482" i="27"/>
  <c r="D481" i="27"/>
  <c r="D480" i="27"/>
  <c r="D479" i="27"/>
  <c r="D478" i="27"/>
  <c r="D477" i="27"/>
  <c r="D463" i="27"/>
  <c r="D461" i="27"/>
  <c r="D460" i="27"/>
  <c r="D459" i="27"/>
  <c r="D458" i="27"/>
  <c r="D457" i="27"/>
  <c r="D455" i="27"/>
  <c r="D454" i="27"/>
  <c r="D453" i="27"/>
  <c r="D451" i="27"/>
  <c r="D449" i="27"/>
  <c r="D446" i="27"/>
  <c r="D445" i="27"/>
  <c r="D444" i="27"/>
  <c r="D443" i="27"/>
  <c r="D442" i="27"/>
  <c r="D441" i="27"/>
  <c r="D427" i="27"/>
  <c r="D425" i="27"/>
  <c r="D424" i="27"/>
  <c r="D423" i="27"/>
  <c r="D422" i="27"/>
  <c r="D421" i="27"/>
  <c r="D419" i="27"/>
  <c r="D418" i="27"/>
  <c r="D417" i="27"/>
  <c r="D415" i="27"/>
  <c r="D413" i="27"/>
  <c r="D410" i="27"/>
  <c r="D409" i="27"/>
  <c r="D408" i="27"/>
  <c r="D407" i="27"/>
  <c r="D406" i="27"/>
  <c r="D405" i="27"/>
  <c r="D391" i="27"/>
  <c r="D389" i="27"/>
  <c r="D388" i="27"/>
  <c r="D387" i="27"/>
  <c r="D386" i="27"/>
  <c r="D385" i="27"/>
  <c r="D383" i="27"/>
  <c r="D382" i="27"/>
  <c r="D381" i="27"/>
  <c r="D379" i="27"/>
  <c r="D377" i="27"/>
  <c r="D374" i="27"/>
  <c r="D373" i="27"/>
  <c r="D372" i="27"/>
  <c r="D371" i="27"/>
  <c r="D370" i="27"/>
  <c r="D369" i="27"/>
  <c r="D355" i="27"/>
  <c r="D353" i="27"/>
  <c r="D352" i="27"/>
  <c r="D351" i="27"/>
  <c r="D350" i="27"/>
  <c r="D349" i="27"/>
  <c r="D347" i="27"/>
  <c r="D346" i="27"/>
  <c r="D345" i="27"/>
  <c r="D343" i="27"/>
  <c r="D341" i="27"/>
  <c r="D338" i="27"/>
  <c r="D337" i="27"/>
  <c r="D336" i="27"/>
  <c r="D335" i="27"/>
  <c r="D334" i="27"/>
  <c r="D333" i="27"/>
  <c r="D319" i="27"/>
  <c r="D317" i="27"/>
  <c r="D316" i="27"/>
  <c r="D315" i="27"/>
  <c r="D314" i="27"/>
  <c r="D313" i="27"/>
  <c r="D311" i="27"/>
  <c r="D310" i="27"/>
  <c r="D309" i="27"/>
  <c r="D307" i="27"/>
  <c r="D305" i="27"/>
  <c r="D302" i="27"/>
  <c r="D301" i="27"/>
  <c r="D300" i="27"/>
  <c r="D299" i="27"/>
  <c r="D298" i="27"/>
  <c r="D297" i="27"/>
  <c r="D283" i="27"/>
  <c r="D281" i="27"/>
  <c r="D280" i="27"/>
  <c r="D279" i="27"/>
  <c r="D278" i="27"/>
  <c r="D277" i="27"/>
  <c r="D275" i="27"/>
  <c r="D274" i="27"/>
  <c r="D273" i="27"/>
  <c r="D271" i="27"/>
  <c r="D269" i="27"/>
  <c r="D266" i="27"/>
  <c r="D265" i="27"/>
  <c r="D264" i="27"/>
  <c r="D263" i="27"/>
  <c r="D262" i="27"/>
  <c r="D261" i="27"/>
  <c r="D247" i="27"/>
  <c r="D245" i="27"/>
  <c r="D244" i="27"/>
  <c r="D243" i="27"/>
  <c r="D242" i="27"/>
  <c r="D241" i="27"/>
  <c r="D239" i="27"/>
  <c r="D238" i="27"/>
  <c r="D237" i="27"/>
  <c r="D235" i="27"/>
  <c r="D233" i="27"/>
  <c r="D230" i="27"/>
  <c r="D229" i="27"/>
  <c r="D228" i="27"/>
  <c r="D12" i="27" s="1"/>
  <c r="D227" i="27"/>
  <c r="D226" i="27"/>
  <c r="D225" i="27"/>
  <c r="D211" i="27"/>
  <c r="D209" i="27"/>
  <c r="D208" i="27"/>
  <c r="D207" i="27"/>
  <c r="D206" i="27"/>
  <c r="D26" i="27" s="1"/>
  <c r="D205" i="27"/>
  <c r="D203" i="27"/>
  <c r="D202" i="27"/>
  <c r="D201" i="27"/>
  <c r="D199" i="27"/>
  <c r="D197" i="27"/>
  <c r="D194" i="27"/>
  <c r="D193" i="27"/>
  <c r="D192" i="27"/>
  <c r="D191" i="27"/>
  <c r="D190" i="27"/>
  <c r="D189" i="27"/>
  <c r="D175" i="27"/>
  <c r="D173" i="27"/>
  <c r="D172" i="27"/>
  <c r="D171" i="27"/>
  <c r="D27" i="27" s="1"/>
  <c r="D170" i="27"/>
  <c r="D169" i="27"/>
  <c r="D167" i="27"/>
  <c r="D166" i="27"/>
  <c r="D165" i="27"/>
  <c r="D163" i="27"/>
  <c r="D161" i="27"/>
  <c r="D158" i="27"/>
  <c r="D157" i="27"/>
  <c r="D156" i="27"/>
  <c r="D155" i="27"/>
  <c r="D154" i="27"/>
  <c r="D153" i="27"/>
  <c r="D139" i="27"/>
  <c r="D137" i="27"/>
  <c r="D136" i="27"/>
  <c r="D28" i="27" s="1"/>
  <c r="D135" i="27"/>
  <c r="D134" i="27"/>
  <c r="D133" i="27"/>
  <c r="D131" i="27"/>
  <c r="D130" i="27"/>
  <c r="D129" i="27"/>
  <c r="D127" i="27"/>
  <c r="D125" i="27"/>
  <c r="D17" i="27" s="1"/>
  <c r="D122" i="27"/>
  <c r="D121" i="27"/>
  <c r="D120" i="27"/>
  <c r="D119" i="27"/>
  <c r="D118" i="27"/>
  <c r="D117" i="27"/>
  <c r="D103" i="27"/>
  <c r="D101" i="27"/>
  <c r="D100" i="27"/>
  <c r="D99" i="27"/>
  <c r="D98" i="27"/>
  <c r="D97" i="27"/>
  <c r="D95" i="27"/>
  <c r="D94" i="27"/>
  <c r="D93" i="27"/>
  <c r="D91" i="27"/>
  <c r="D89" i="27"/>
  <c r="D86" i="27"/>
  <c r="D85" i="27"/>
  <c r="D84" i="27"/>
  <c r="D83" i="27"/>
  <c r="D82" i="27"/>
  <c r="D81" i="27"/>
  <c r="D67" i="27"/>
  <c r="D31" i="27" s="1"/>
  <c r="D65" i="27"/>
  <c r="D64" i="27"/>
  <c r="D63" i="27"/>
  <c r="D62" i="27"/>
  <c r="D61" i="27"/>
  <c r="D59" i="27"/>
  <c r="D23" i="27" s="1"/>
  <c r="D58" i="27"/>
  <c r="D57" i="27"/>
  <c r="D21" i="27" s="1"/>
  <c r="D55" i="27"/>
  <c r="D53" i="27"/>
  <c r="D50" i="27"/>
  <c r="D49" i="27"/>
  <c r="D48" i="27"/>
  <c r="D47" i="27"/>
  <c r="D46" i="27"/>
  <c r="D10" i="27" s="1"/>
  <c r="D45" i="27"/>
  <c r="D9" i="27" s="1"/>
  <c r="D14" i="27"/>
  <c r="D751" i="26"/>
  <c r="D749" i="26"/>
  <c r="D748" i="26"/>
  <c r="D747" i="26"/>
  <c r="D746" i="26"/>
  <c r="D745" i="26"/>
  <c r="D743" i="26"/>
  <c r="D742" i="26"/>
  <c r="D741" i="26"/>
  <c r="D739" i="26"/>
  <c r="D737" i="26"/>
  <c r="D734" i="26"/>
  <c r="D733" i="26"/>
  <c r="D732" i="26"/>
  <c r="D731" i="26"/>
  <c r="D730" i="26"/>
  <c r="D729" i="26"/>
  <c r="D715" i="26"/>
  <c r="D713" i="26"/>
  <c r="D712" i="26"/>
  <c r="D711" i="26"/>
  <c r="D710" i="26"/>
  <c r="D709" i="26"/>
  <c r="D707" i="26"/>
  <c r="D706" i="26"/>
  <c r="D705" i="26"/>
  <c r="D703" i="26"/>
  <c r="D701" i="26"/>
  <c r="D698" i="26"/>
  <c r="D697" i="26"/>
  <c r="D696" i="26"/>
  <c r="D695" i="26"/>
  <c r="D694" i="26"/>
  <c r="D693" i="26"/>
  <c r="D679" i="26"/>
  <c r="D677" i="26"/>
  <c r="D676" i="26"/>
  <c r="D675" i="26"/>
  <c r="D674" i="26"/>
  <c r="D673" i="26"/>
  <c r="D671" i="26"/>
  <c r="D670" i="26"/>
  <c r="D669" i="26"/>
  <c r="D667" i="26"/>
  <c r="D665" i="26"/>
  <c r="D662" i="26"/>
  <c r="D661" i="26"/>
  <c r="D660" i="26"/>
  <c r="D659" i="26"/>
  <c r="D658" i="26"/>
  <c r="D657" i="26"/>
  <c r="D643" i="26"/>
  <c r="D641" i="26"/>
  <c r="D640" i="26"/>
  <c r="D639" i="26"/>
  <c r="D638" i="26"/>
  <c r="D637" i="26"/>
  <c r="D635" i="26"/>
  <c r="D634" i="26"/>
  <c r="D633" i="26"/>
  <c r="D631" i="26"/>
  <c r="D629" i="26"/>
  <c r="D626" i="26"/>
  <c r="D625" i="26"/>
  <c r="D624" i="26"/>
  <c r="D623" i="26"/>
  <c r="D622" i="26"/>
  <c r="D621" i="26"/>
  <c r="D607" i="26"/>
  <c r="D605" i="26"/>
  <c r="D604" i="26"/>
  <c r="D603" i="26"/>
  <c r="D602" i="26"/>
  <c r="D601" i="26"/>
  <c r="D599" i="26"/>
  <c r="D598" i="26"/>
  <c r="D597" i="26"/>
  <c r="D595" i="26"/>
  <c r="D593" i="26"/>
  <c r="D590" i="26"/>
  <c r="D589" i="26"/>
  <c r="D588" i="26"/>
  <c r="D587" i="26"/>
  <c r="D586" i="26"/>
  <c r="D585" i="26"/>
  <c r="D571" i="26"/>
  <c r="D569" i="26"/>
  <c r="D568" i="26"/>
  <c r="D567" i="26"/>
  <c r="D566" i="26"/>
  <c r="D565" i="26"/>
  <c r="D563" i="26"/>
  <c r="D562" i="26"/>
  <c r="D561" i="26"/>
  <c r="D559" i="26"/>
  <c r="D557" i="26"/>
  <c r="D554" i="26"/>
  <c r="D553" i="26"/>
  <c r="D552" i="26"/>
  <c r="D551" i="26"/>
  <c r="D550" i="26"/>
  <c r="D549" i="26"/>
  <c r="D535" i="26"/>
  <c r="D533" i="26"/>
  <c r="D532" i="26"/>
  <c r="D531" i="26"/>
  <c r="D530" i="26"/>
  <c r="D529" i="26"/>
  <c r="D527" i="26"/>
  <c r="D526" i="26"/>
  <c r="D525" i="26"/>
  <c r="D523" i="26"/>
  <c r="D521" i="26"/>
  <c r="D518" i="26"/>
  <c r="D517" i="26"/>
  <c r="D516" i="26"/>
  <c r="D515" i="26"/>
  <c r="D514" i="26"/>
  <c r="D513" i="26"/>
  <c r="D499" i="26"/>
  <c r="D497" i="26"/>
  <c r="D496" i="26"/>
  <c r="D495" i="26"/>
  <c r="D494" i="26"/>
  <c r="D493" i="26"/>
  <c r="D491" i="26"/>
  <c r="D490" i="26"/>
  <c r="D489" i="26"/>
  <c r="D487" i="26"/>
  <c r="D485" i="26"/>
  <c r="D482" i="26"/>
  <c r="D481" i="26"/>
  <c r="D480" i="26"/>
  <c r="D479" i="26"/>
  <c r="D478" i="26"/>
  <c r="D477" i="26"/>
  <c r="D463" i="26"/>
  <c r="D461" i="26"/>
  <c r="D460" i="26"/>
  <c r="D459" i="26"/>
  <c r="D458" i="26"/>
  <c r="D457" i="26"/>
  <c r="D455" i="26"/>
  <c r="D454" i="26"/>
  <c r="D453" i="26"/>
  <c r="D451" i="26"/>
  <c r="D449" i="26"/>
  <c r="D446" i="26"/>
  <c r="D445" i="26"/>
  <c r="D444" i="26"/>
  <c r="D443" i="26"/>
  <c r="D442" i="26"/>
  <c r="D441" i="26"/>
  <c r="D427" i="26"/>
  <c r="D425" i="26"/>
  <c r="D424" i="26"/>
  <c r="D423" i="26"/>
  <c r="D422" i="26"/>
  <c r="D421" i="26"/>
  <c r="D419" i="26"/>
  <c r="D418" i="26"/>
  <c r="D417" i="26"/>
  <c r="D415" i="26"/>
  <c r="D413" i="26"/>
  <c r="D410" i="26"/>
  <c r="D409" i="26"/>
  <c r="D408" i="26"/>
  <c r="D407" i="26"/>
  <c r="D406" i="26"/>
  <c r="D405" i="26"/>
  <c r="D391" i="26"/>
  <c r="D389" i="26"/>
  <c r="D388" i="26"/>
  <c r="D387" i="26"/>
  <c r="D386" i="26"/>
  <c r="D385" i="26"/>
  <c r="D383" i="26"/>
  <c r="D382" i="26"/>
  <c r="D381" i="26"/>
  <c r="D379" i="26"/>
  <c r="D377" i="26"/>
  <c r="D374" i="26"/>
  <c r="D373" i="26"/>
  <c r="D372" i="26"/>
  <c r="D371" i="26"/>
  <c r="D370" i="26"/>
  <c r="D369" i="26"/>
  <c r="D355" i="26"/>
  <c r="D353" i="26"/>
  <c r="D352" i="26"/>
  <c r="D351" i="26"/>
  <c r="D350" i="26"/>
  <c r="D349" i="26"/>
  <c r="D347" i="26"/>
  <c r="D346" i="26"/>
  <c r="D345" i="26"/>
  <c r="D343" i="26"/>
  <c r="D341" i="26"/>
  <c r="D338" i="26"/>
  <c r="D337" i="26"/>
  <c r="D336" i="26"/>
  <c r="D335" i="26"/>
  <c r="D334" i="26"/>
  <c r="D333" i="26"/>
  <c r="D319" i="26"/>
  <c r="D317" i="26"/>
  <c r="D316" i="26"/>
  <c r="D315" i="26"/>
  <c r="D314" i="26"/>
  <c r="D313" i="26"/>
  <c r="D311" i="26"/>
  <c r="D310" i="26"/>
  <c r="D309" i="26"/>
  <c r="D307" i="26"/>
  <c r="D305" i="26"/>
  <c r="D302" i="26"/>
  <c r="D301" i="26"/>
  <c r="D300" i="26"/>
  <c r="D299" i="26"/>
  <c r="D298" i="26"/>
  <c r="D297" i="26"/>
  <c r="D283" i="26"/>
  <c r="D281" i="26"/>
  <c r="D280" i="26"/>
  <c r="D279" i="26"/>
  <c r="D278" i="26"/>
  <c r="D277" i="26"/>
  <c r="D275" i="26"/>
  <c r="D274" i="26"/>
  <c r="D273" i="26"/>
  <c r="D271" i="26"/>
  <c r="D269" i="26"/>
  <c r="D266" i="26"/>
  <c r="D265" i="26"/>
  <c r="D264" i="26"/>
  <c r="D263" i="26"/>
  <c r="D262" i="26"/>
  <c r="D261" i="26"/>
  <c r="D247" i="26"/>
  <c r="D245" i="26"/>
  <c r="D244" i="26"/>
  <c r="D243" i="26"/>
  <c r="D242" i="26"/>
  <c r="D241" i="26"/>
  <c r="D239" i="26"/>
  <c r="D238" i="26"/>
  <c r="D237" i="26"/>
  <c r="D235" i="26"/>
  <c r="D233" i="26"/>
  <c r="D230" i="26"/>
  <c r="D229" i="26"/>
  <c r="D228" i="26"/>
  <c r="D12" i="26" s="1"/>
  <c r="D227" i="26"/>
  <c r="D226" i="26"/>
  <c r="D225" i="26"/>
  <c r="D211" i="26"/>
  <c r="D209" i="26"/>
  <c r="D208" i="26"/>
  <c r="D207" i="26"/>
  <c r="D206" i="26"/>
  <c r="D205" i="26"/>
  <c r="D203" i="26"/>
  <c r="D202" i="26"/>
  <c r="D201" i="26"/>
  <c r="D199" i="26"/>
  <c r="D197" i="26"/>
  <c r="D194" i="26"/>
  <c r="D193" i="26"/>
  <c r="D192" i="26"/>
  <c r="D191" i="26"/>
  <c r="D190" i="26"/>
  <c r="D189" i="26"/>
  <c r="D175" i="26"/>
  <c r="D173" i="26"/>
  <c r="D172" i="26"/>
  <c r="D171" i="26"/>
  <c r="D27" i="26" s="1"/>
  <c r="D170" i="26"/>
  <c r="D169" i="26"/>
  <c r="D167" i="26"/>
  <c r="D166" i="26"/>
  <c r="D165" i="26"/>
  <c r="D163" i="26"/>
  <c r="D161" i="26"/>
  <c r="D158" i="26"/>
  <c r="D157" i="26"/>
  <c r="D156" i="26"/>
  <c r="D155" i="26"/>
  <c r="D154" i="26"/>
  <c r="D153" i="26"/>
  <c r="D139" i="26"/>
  <c r="D137" i="26"/>
  <c r="D136" i="26"/>
  <c r="D135" i="26"/>
  <c r="D134" i="26"/>
  <c r="D133" i="26"/>
  <c r="D131" i="26"/>
  <c r="D130" i="26"/>
  <c r="D129" i="26"/>
  <c r="D127" i="26"/>
  <c r="D125" i="26"/>
  <c r="D122" i="26"/>
  <c r="D121" i="26"/>
  <c r="D120" i="26"/>
  <c r="D119" i="26"/>
  <c r="D118" i="26"/>
  <c r="D117" i="26"/>
  <c r="D103" i="26"/>
  <c r="D101" i="26"/>
  <c r="D100" i="26"/>
  <c r="D99" i="26"/>
  <c r="D98" i="26"/>
  <c r="D97" i="26"/>
  <c r="D95" i="26"/>
  <c r="D94" i="26"/>
  <c r="D93" i="26"/>
  <c r="D91" i="26"/>
  <c r="D89" i="26"/>
  <c r="D86" i="26"/>
  <c r="D85" i="26"/>
  <c r="D84" i="26"/>
  <c r="D83" i="26"/>
  <c r="D82" i="26"/>
  <c r="D81" i="26"/>
  <c r="D67" i="26"/>
  <c r="D65" i="26"/>
  <c r="D64" i="26"/>
  <c r="D63" i="26"/>
  <c r="D62" i="26"/>
  <c r="D61" i="26"/>
  <c r="D59" i="26"/>
  <c r="D23" i="26" s="1"/>
  <c r="D58" i="26"/>
  <c r="D57" i="26"/>
  <c r="D55" i="26"/>
  <c r="D53" i="26"/>
  <c r="D50" i="26"/>
  <c r="D49" i="26"/>
  <c r="D48" i="26"/>
  <c r="D47" i="26"/>
  <c r="D46" i="26"/>
  <c r="D45" i="26"/>
  <c r="D751" i="25"/>
  <c r="D749" i="25"/>
  <c r="D748" i="25"/>
  <c r="D747" i="25"/>
  <c r="D746" i="25"/>
  <c r="D745" i="25"/>
  <c r="D743" i="25"/>
  <c r="D742" i="25"/>
  <c r="D741" i="25"/>
  <c r="D739" i="25"/>
  <c r="D737" i="25"/>
  <c r="D734" i="25"/>
  <c r="D733" i="25"/>
  <c r="D732" i="25"/>
  <c r="D731" i="25"/>
  <c r="D730" i="25"/>
  <c r="D729" i="25"/>
  <c r="D715" i="25"/>
  <c r="D713" i="25"/>
  <c r="D712" i="25"/>
  <c r="D711" i="25"/>
  <c r="D710" i="25"/>
  <c r="D709" i="25"/>
  <c r="D707" i="25"/>
  <c r="D706" i="25"/>
  <c r="D705" i="25"/>
  <c r="D703" i="25"/>
  <c r="D701" i="25"/>
  <c r="D698" i="25"/>
  <c r="D697" i="25"/>
  <c r="D696" i="25"/>
  <c r="D695" i="25"/>
  <c r="D694" i="25"/>
  <c r="D693" i="25"/>
  <c r="D679" i="25"/>
  <c r="D677" i="25"/>
  <c r="D676" i="25"/>
  <c r="D675" i="25"/>
  <c r="D674" i="25"/>
  <c r="D673" i="25"/>
  <c r="D671" i="25"/>
  <c r="D670" i="25"/>
  <c r="D669" i="25"/>
  <c r="D667" i="25"/>
  <c r="D665" i="25"/>
  <c r="D662" i="25"/>
  <c r="D661" i="25"/>
  <c r="D660" i="25"/>
  <c r="D659" i="25"/>
  <c r="D658" i="25"/>
  <c r="D657" i="25"/>
  <c r="D643" i="25"/>
  <c r="D641" i="25"/>
  <c r="D640" i="25"/>
  <c r="D639" i="25"/>
  <c r="D638" i="25"/>
  <c r="D637" i="25"/>
  <c r="D635" i="25"/>
  <c r="D634" i="25"/>
  <c r="D633" i="25"/>
  <c r="D631" i="25"/>
  <c r="D629" i="25"/>
  <c r="D626" i="25"/>
  <c r="D625" i="25"/>
  <c r="D624" i="25"/>
  <c r="D623" i="25"/>
  <c r="D622" i="25"/>
  <c r="D621" i="25"/>
  <c r="D607" i="25"/>
  <c r="D605" i="25"/>
  <c r="D604" i="25"/>
  <c r="D603" i="25"/>
  <c r="D602" i="25"/>
  <c r="D601" i="25"/>
  <c r="D599" i="25"/>
  <c r="D598" i="25"/>
  <c r="D597" i="25"/>
  <c r="D595" i="25"/>
  <c r="D593" i="25"/>
  <c r="D590" i="25"/>
  <c r="D589" i="25"/>
  <c r="D588" i="25"/>
  <c r="D587" i="25"/>
  <c r="D586" i="25"/>
  <c r="D585" i="25"/>
  <c r="D571" i="25"/>
  <c r="D569" i="25"/>
  <c r="D568" i="25"/>
  <c r="D567" i="25"/>
  <c r="D566" i="25"/>
  <c r="D565" i="25"/>
  <c r="D563" i="25"/>
  <c r="D562" i="25"/>
  <c r="D561" i="25"/>
  <c r="D559" i="25"/>
  <c r="D557" i="25"/>
  <c r="D554" i="25"/>
  <c r="D553" i="25"/>
  <c r="D552" i="25"/>
  <c r="D551" i="25"/>
  <c r="D550" i="25"/>
  <c r="D549" i="25"/>
  <c r="D535" i="25"/>
  <c r="D533" i="25"/>
  <c r="D532" i="25"/>
  <c r="D531" i="25"/>
  <c r="D530" i="25"/>
  <c r="D529" i="25"/>
  <c r="D527" i="25"/>
  <c r="D526" i="25"/>
  <c r="D525" i="25"/>
  <c r="D523" i="25"/>
  <c r="D521" i="25"/>
  <c r="D518" i="25"/>
  <c r="D517" i="25"/>
  <c r="D516" i="25"/>
  <c r="D515" i="25"/>
  <c r="D514" i="25"/>
  <c r="D513" i="25"/>
  <c r="D499" i="25"/>
  <c r="D497" i="25"/>
  <c r="D496" i="25"/>
  <c r="D495" i="25"/>
  <c r="D494" i="25"/>
  <c r="D493" i="25"/>
  <c r="D491" i="25"/>
  <c r="D490" i="25"/>
  <c r="D489" i="25"/>
  <c r="D487" i="25"/>
  <c r="D485" i="25"/>
  <c r="D482" i="25"/>
  <c r="D481" i="25"/>
  <c r="D480" i="25"/>
  <c r="D479" i="25"/>
  <c r="D478" i="25"/>
  <c r="D477" i="25"/>
  <c r="D463" i="25"/>
  <c r="D461" i="25"/>
  <c r="D460" i="25"/>
  <c r="D459" i="25"/>
  <c r="D458" i="25"/>
  <c r="D457" i="25"/>
  <c r="D455" i="25"/>
  <c r="D454" i="25"/>
  <c r="D453" i="25"/>
  <c r="D451" i="25"/>
  <c r="D449" i="25"/>
  <c r="D446" i="25"/>
  <c r="D445" i="25"/>
  <c r="D444" i="25"/>
  <c r="D443" i="25"/>
  <c r="D442" i="25"/>
  <c r="D441" i="25"/>
  <c r="D427" i="25"/>
  <c r="D425" i="25"/>
  <c r="D424" i="25"/>
  <c r="D423" i="25"/>
  <c r="D422" i="25"/>
  <c r="D421" i="25"/>
  <c r="D419" i="25"/>
  <c r="D418" i="25"/>
  <c r="D417" i="25"/>
  <c r="D415" i="25"/>
  <c r="D413" i="25"/>
  <c r="D410" i="25"/>
  <c r="D409" i="25"/>
  <c r="D408" i="25"/>
  <c r="D407" i="25"/>
  <c r="D406" i="25"/>
  <c r="D405" i="25"/>
  <c r="D391" i="25"/>
  <c r="D389" i="25"/>
  <c r="D388" i="25"/>
  <c r="D387" i="25"/>
  <c r="D386" i="25"/>
  <c r="D385" i="25"/>
  <c r="D383" i="25"/>
  <c r="D382" i="25"/>
  <c r="D381" i="25"/>
  <c r="D379" i="25"/>
  <c r="D377" i="25"/>
  <c r="D374" i="25"/>
  <c r="D373" i="25"/>
  <c r="D372" i="25"/>
  <c r="D371" i="25"/>
  <c r="D370" i="25"/>
  <c r="D369" i="25"/>
  <c r="D355" i="25"/>
  <c r="D353" i="25"/>
  <c r="D352" i="25"/>
  <c r="D351" i="25"/>
  <c r="D350" i="25"/>
  <c r="D349" i="25"/>
  <c r="D347" i="25"/>
  <c r="D346" i="25"/>
  <c r="D345" i="25"/>
  <c r="D343" i="25"/>
  <c r="D341" i="25"/>
  <c r="D338" i="25"/>
  <c r="D337" i="25"/>
  <c r="D336" i="25"/>
  <c r="D335" i="25"/>
  <c r="D334" i="25"/>
  <c r="D333" i="25"/>
  <c r="D319" i="25"/>
  <c r="D317" i="25"/>
  <c r="D316" i="25"/>
  <c r="D315" i="25"/>
  <c r="D314" i="25"/>
  <c r="D313" i="25"/>
  <c r="D311" i="25"/>
  <c r="D310" i="25"/>
  <c r="D309" i="25"/>
  <c r="D307" i="25"/>
  <c r="D305" i="25"/>
  <c r="D302" i="25"/>
  <c r="D301" i="25"/>
  <c r="D300" i="25"/>
  <c r="D299" i="25"/>
  <c r="D298" i="25"/>
  <c r="D297" i="25"/>
  <c r="D283" i="25"/>
  <c r="D281" i="25"/>
  <c r="D280" i="25"/>
  <c r="D279" i="25"/>
  <c r="D278" i="25"/>
  <c r="D277" i="25"/>
  <c r="D275" i="25"/>
  <c r="D274" i="25"/>
  <c r="D273" i="25"/>
  <c r="D271" i="25"/>
  <c r="D269" i="25"/>
  <c r="D266" i="25"/>
  <c r="D265" i="25"/>
  <c r="D264" i="25"/>
  <c r="D263" i="25"/>
  <c r="D262" i="25"/>
  <c r="D261" i="25"/>
  <c r="D247" i="25"/>
  <c r="D245" i="25"/>
  <c r="D244" i="25"/>
  <c r="D243" i="25"/>
  <c r="D242" i="25"/>
  <c r="D241" i="25"/>
  <c r="D239" i="25"/>
  <c r="D238" i="25"/>
  <c r="D237" i="25"/>
  <c r="D235" i="25"/>
  <c r="D233" i="25"/>
  <c r="D230" i="25"/>
  <c r="D229" i="25"/>
  <c r="D228" i="25"/>
  <c r="D227" i="25"/>
  <c r="D226" i="25"/>
  <c r="D225" i="25"/>
  <c r="D211" i="25"/>
  <c r="D209" i="25"/>
  <c r="D208" i="25"/>
  <c r="D207" i="25"/>
  <c r="D206" i="25"/>
  <c r="D205" i="25"/>
  <c r="D203" i="25"/>
  <c r="D202" i="25"/>
  <c r="D201" i="25"/>
  <c r="D199" i="25"/>
  <c r="D197" i="25"/>
  <c r="D194" i="25"/>
  <c r="D193" i="25"/>
  <c r="D192" i="25"/>
  <c r="D191" i="25"/>
  <c r="D190" i="25"/>
  <c r="D189" i="25"/>
  <c r="D175" i="25"/>
  <c r="D173" i="25"/>
  <c r="D172" i="25"/>
  <c r="D171" i="25"/>
  <c r="D170" i="25"/>
  <c r="D169" i="25"/>
  <c r="D167" i="25"/>
  <c r="D166" i="25"/>
  <c r="D165" i="25"/>
  <c r="D163" i="25"/>
  <c r="D161" i="25"/>
  <c r="D158" i="25"/>
  <c r="D157" i="25"/>
  <c r="D156" i="25"/>
  <c r="D155" i="25"/>
  <c r="D154" i="25"/>
  <c r="D153" i="25"/>
  <c r="D139" i="25"/>
  <c r="D137" i="25"/>
  <c r="D136" i="25"/>
  <c r="D135" i="25"/>
  <c r="D134" i="25"/>
  <c r="D133" i="25"/>
  <c r="D131" i="25"/>
  <c r="D130" i="25"/>
  <c r="D129" i="25"/>
  <c r="D127" i="25"/>
  <c r="D125" i="25"/>
  <c r="D122" i="25"/>
  <c r="D121" i="25"/>
  <c r="D120" i="25"/>
  <c r="D12" i="25" s="1"/>
  <c r="D119" i="25"/>
  <c r="D118" i="25"/>
  <c r="D117" i="25"/>
  <c r="D103" i="25"/>
  <c r="D101" i="25"/>
  <c r="D100" i="25"/>
  <c r="D99" i="25"/>
  <c r="D98" i="25"/>
  <c r="D26" i="25" s="1"/>
  <c r="D97" i="25"/>
  <c r="D95" i="25"/>
  <c r="D94" i="25"/>
  <c r="D93" i="25"/>
  <c r="D91" i="25"/>
  <c r="D89" i="25"/>
  <c r="D86" i="25"/>
  <c r="D85" i="25"/>
  <c r="D84" i="25"/>
  <c r="D83" i="25"/>
  <c r="D82" i="25"/>
  <c r="D81" i="25"/>
  <c r="D67" i="25"/>
  <c r="D65" i="25"/>
  <c r="D64" i="25"/>
  <c r="D63" i="25"/>
  <c r="D27" i="25" s="1"/>
  <c r="D62" i="25"/>
  <c r="D61" i="25"/>
  <c r="D59" i="25"/>
  <c r="D58" i="25"/>
  <c r="D57" i="25"/>
  <c r="D55" i="25"/>
  <c r="D53" i="25"/>
  <c r="D50" i="25"/>
  <c r="D14" i="25" s="1"/>
  <c r="D49" i="25"/>
  <c r="D48" i="25"/>
  <c r="D47" i="25"/>
  <c r="D46" i="25"/>
  <c r="D45" i="25"/>
  <c r="D23" i="25"/>
  <c r="D751" i="24"/>
  <c r="D749" i="24"/>
  <c r="D748" i="24"/>
  <c r="D747" i="24"/>
  <c r="D746" i="24"/>
  <c r="D745" i="24"/>
  <c r="D743" i="24"/>
  <c r="D742" i="24"/>
  <c r="D741" i="24"/>
  <c r="D739" i="24"/>
  <c r="D737" i="24"/>
  <c r="D734" i="24"/>
  <c r="D733" i="24"/>
  <c r="D732" i="24"/>
  <c r="D731" i="24"/>
  <c r="D730" i="24"/>
  <c r="D729" i="24"/>
  <c r="D715" i="24"/>
  <c r="D713" i="24"/>
  <c r="D712" i="24"/>
  <c r="D711" i="24"/>
  <c r="D710" i="24"/>
  <c r="D709" i="24"/>
  <c r="D707" i="24"/>
  <c r="D706" i="24"/>
  <c r="D705" i="24"/>
  <c r="D703" i="24"/>
  <c r="D701" i="24"/>
  <c r="D698" i="24"/>
  <c r="D697" i="24"/>
  <c r="D696" i="24"/>
  <c r="D695" i="24"/>
  <c r="D694" i="24"/>
  <c r="D693" i="24"/>
  <c r="D679" i="24"/>
  <c r="D677" i="24"/>
  <c r="D676" i="24"/>
  <c r="D675" i="24"/>
  <c r="D674" i="24"/>
  <c r="D673" i="24"/>
  <c r="D671" i="24"/>
  <c r="D670" i="24"/>
  <c r="D669" i="24"/>
  <c r="D667" i="24"/>
  <c r="D665" i="24"/>
  <c r="D662" i="24"/>
  <c r="D661" i="24"/>
  <c r="D660" i="24"/>
  <c r="D659" i="24"/>
  <c r="D658" i="24"/>
  <c r="D657" i="24"/>
  <c r="D643" i="24"/>
  <c r="D641" i="24"/>
  <c r="D640" i="24"/>
  <c r="D639" i="24"/>
  <c r="D638" i="24"/>
  <c r="D637" i="24"/>
  <c r="D635" i="24"/>
  <c r="D634" i="24"/>
  <c r="D633" i="24"/>
  <c r="D631" i="24"/>
  <c r="D629" i="24"/>
  <c r="D626" i="24"/>
  <c r="D625" i="24"/>
  <c r="D624" i="24"/>
  <c r="D623" i="24"/>
  <c r="D622" i="24"/>
  <c r="D621" i="24"/>
  <c r="D607" i="24"/>
  <c r="D605" i="24"/>
  <c r="D604" i="24"/>
  <c r="D603" i="24"/>
  <c r="D602" i="24"/>
  <c r="D601" i="24"/>
  <c r="D599" i="24"/>
  <c r="D598" i="24"/>
  <c r="D597" i="24"/>
  <c r="D595" i="24"/>
  <c r="D593" i="24"/>
  <c r="D590" i="24"/>
  <c r="D589" i="24"/>
  <c r="D588" i="24"/>
  <c r="D587" i="24"/>
  <c r="D586" i="24"/>
  <c r="D585" i="24"/>
  <c r="D571" i="24"/>
  <c r="D569" i="24"/>
  <c r="D568" i="24"/>
  <c r="D567" i="24"/>
  <c r="D566" i="24"/>
  <c r="D565" i="24"/>
  <c r="D563" i="24"/>
  <c r="D562" i="24"/>
  <c r="D561" i="24"/>
  <c r="D559" i="24"/>
  <c r="D557" i="24"/>
  <c r="D554" i="24"/>
  <c r="D553" i="24"/>
  <c r="D552" i="24"/>
  <c r="D551" i="24"/>
  <c r="D550" i="24"/>
  <c r="D549" i="24"/>
  <c r="D535" i="24"/>
  <c r="D533" i="24"/>
  <c r="D532" i="24"/>
  <c r="D531" i="24"/>
  <c r="D530" i="24"/>
  <c r="D529" i="24"/>
  <c r="D527" i="24"/>
  <c r="D526" i="24"/>
  <c r="D525" i="24"/>
  <c r="D523" i="24"/>
  <c r="D521" i="24"/>
  <c r="D518" i="24"/>
  <c r="D517" i="24"/>
  <c r="D516" i="24"/>
  <c r="D515" i="24"/>
  <c r="D514" i="24"/>
  <c r="D513" i="24"/>
  <c r="D499" i="24"/>
  <c r="D497" i="24"/>
  <c r="D496" i="24"/>
  <c r="D495" i="24"/>
  <c r="D494" i="24"/>
  <c r="D493" i="24"/>
  <c r="D491" i="24"/>
  <c r="D490" i="24"/>
  <c r="D489" i="24"/>
  <c r="D487" i="24"/>
  <c r="D485" i="24"/>
  <c r="D482" i="24"/>
  <c r="D481" i="24"/>
  <c r="D480" i="24"/>
  <c r="D479" i="24"/>
  <c r="D478" i="24"/>
  <c r="D477" i="24"/>
  <c r="D463" i="24"/>
  <c r="D461" i="24"/>
  <c r="D460" i="24"/>
  <c r="D459" i="24"/>
  <c r="D458" i="24"/>
  <c r="D457" i="24"/>
  <c r="D455" i="24"/>
  <c r="D454" i="24"/>
  <c r="D453" i="24"/>
  <c r="D451" i="24"/>
  <c r="D449" i="24"/>
  <c r="D446" i="24"/>
  <c r="D445" i="24"/>
  <c r="D444" i="24"/>
  <c r="D443" i="24"/>
  <c r="D442" i="24"/>
  <c r="D441" i="24"/>
  <c r="D427" i="24"/>
  <c r="D425" i="24"/>
  <c r="D424" i="24"/>
  <c r="D423" i="24"/>
  <c r="D422" i="24"/>
  <c r="D421" i="24"/>
  <c r="D419" i="24"/>
  <c r="D418" i="24"/>
  <c r="D417" i="24"/>
  <c r="D415" i="24"/>
  <c r="D413" i="24"/>
  <c r="D410" i="24"/>
  <c r="D409" i="24"/>
  <c r="D408" i="24"/>
  <c r="D407" i="24"/>
  <c r="D406" i="24"/>
  <c r="D405" i="24"/>
  <c r="D391" i="24"/>
  <c r="D389" i="24"/>
  <c r="D388" i="24"/>
  <c r="D387" i="24"/>
  <c r="D386" i="24"/>
  <c r="D385" i="24"/>
  <c r="D383" i="24"/>
  <c r="D382" i="24"/>
  <c r="D381" i="24"/>
  <c r="D379" i="24"/>
  <c r="D377" i="24"/>
  <c r="D374" i="24"/>
  <c r="D373" i="24"/>
  <c r="D372" i="24"/>
  <c r="D371" i="24"/>
  <c r="D370" i="24"/>
  <c r="D369" i="24"/>
  <c r="D355" i="24"/>
  <c r="D353" i="24"/>
  <c r="D352" i="24"/>
  <c r="D351" i="24"/>
  <c r="D350" i="24"/>
  <c r="D349" i="24"/>
  <c r="D347" i="24"/>
  <c r="D346" i="24"/>
  <c r="D345" i="24"/>
  <c r="D343" i="24"/>
  <c r="D341" i="24"/>
  <c r="D338" i="24"/>
  <c r="D337" i="24"/>
  <c r="D336" i="24"/>
  <c r="D335" i="24"/>
  <c r="D334" i="24"/>
  <c r="D333" i="24"/>
  <c r="D319" i="24"/>
  <c r="D317" i="24"/>
  <c r="D316" i="24"/>
  <c r="D315" i="24"/>
  <c r="D314" i="24"/>
  <c r="D313" i="24"/>
  <c r="D311" i="24"/>
  <c r="D310" i="24"/>
  <c r="D309" i="24"/>
  <c r="D307" i="24"/>
  <c r="D305" i="24"/>
  <c r="D302" i="24"/>
  <c r="D301" i="24"/>
  <c r="D300" i="24"/>
  <c r="D299" i="24"/>
  <c r="D298" i="24"/>
  <c r="D297" i="24"/>
  <c r="D283" i="24"/>
  <c r="D31" i="24" s="1"/>
  <c r="D281" i="24"/>
  <c r="D280" i="24"/>
  <c r="D279" i="24"/>
  <c r="D278" i="24"/>
  <c r="D277" i="24"/>
  <c r="D275" i="24"/>
  <c r="D274" i="24"/>
  <c r="D273" i="24"/>
  <c r="D21" i="24" s="1"/>
  <c r="D271" i="24"/>
  <c r="D269" i="24"/>
  <c r="D266" i="24"/>
  <c r="D265" i="24"/>
  <c r="D264" i="24"/>
  <c r="D263" i="24"/>
  <c r="D262" i="24"/>
  <c r="D261" i="24"/>
  <c r="D247" i="24"/>
  <c r="D245" i="24"/>
  <c r="D244" i="24"/>
  <c r="D243" i="24"/>
  <c r="D242" i="24"/>
  <c r="D241" i="24"/>
  <c r="D239" i="24"/>
  <c r="D238" i="24"/>
  <c r="D237" i="24"/>
  <c r="D235" i="24"/>
  <c r="D233" i="24"/>
  <c r="D230" i="24"/>
  <c r="D229" i="24"/>
  <c r="D228" i="24"/>
  <c r="D227" i="24"/>
  <c r="D226" i="24"/>
  <c r="D225" i="24"/>
  <c r="D211" i="24"/>
  <c r="D209" i="24"/>
  <c r="D208" i="24"/>
  <c r="D207" i="24"/>
  <c r="D206" i="24"/>
  <c r="D205" i="24"/>
  <c r="D203" i="24"/>
  <c r="D23" i="24" s="1"/>
  <c r="D202" i="24"/>
  <c r="D201" i="24"/>
  <c r="D199" i="24"/>
  <c r="D197" i="24"/>
  <c r="D194" i="24"/>
  <c r="D193" i="24"/>
  <c r="D192" i="24"/>
  <c r="D191" i="24"/>
  <c r="D190" i="24"/>
  <c r="D189" i="24"/>
  <c r="D175" i="24"/>
  <c r="D173" i="24"/>
  <c r="D172" i="24"/>
  <c r="D171" i="24"/>
  <c r="D170" i="24"/>
  <c r="D169" i="24"/>
  <c r="D167" i="24"/>
  <c r="D166" i="24"/>
  <c r="D165" i="24"/>
  <c r="D163" i="24"/>
  <c r="D161" i="24"/>
  <c r="D158" i="24"/>
  <c r="D157" i="24"/>
  <c r="D156" i="24"/>
  <c r="D12" i="24" s="1"/>
  <c r="D155" i="24"/>
  <c r="D154" i="24"/>
  <c r="D153" i="24"/>
  <c r="D139" i="24"/>
  <c r="D137" i="24"/>
  <c r="D136" i="24"/>
  <c r="D135" i="24"/>
  <c r="D134" i="24"/>
  <c r="D26" i="24" s="1"/>
  <c r="D133" i="24"/>
  <c r="D131" i="24"/>
  <c r="D130" i="24"/>
  <c r="D129" i="24"/>
  <c r="D127" i="24"/>
  <c r="D125" i="24"/>
  <c r="D122" i="24"/>
  <c r="D121" i="24"/>
  <c r="D13" i="24" s="1"/>
  <c r="D120" i="24"/>
  <c r="D119" i="24"/>
  <c r="D118" i="24"/>
  <c r="D117" i="24"/>
  <c r="D103" i="24"/>
  <c r="D101" i="24"/>
  <c r="D100" i="24"/>
  <c r="D99" i="24"/>
  <c r="D27" i="24" s="1"/>
  <c r="D98" i="24"/>
  <c r="D97" i="24"/>
  <c r="D95" i="24"/>
  <c r="D94" i="24"/>
  <c r="D93" i="24"/>
  <c r="D91" i="24"/>
  <c r="D89" i="24"/>
  <c r="D86" i="24"/>
  <c r="D14" i="24" s="1"/>
  <c r="D85" i="24"/>
  <c r="D84" i="24"/>
  <c r="D83" i="24"/>
  <c r="D82" i="24"/>
  <c r="D81" i="24"/>
  <c r="D67" i="24"/>
  <c r="D65" i="24"/>
  <c r="D64" i="24"/>
  <c r="D63" i="24"/>
  <c r="D62" i="24"/>
  <c r="D61" i="24"/>
  <c r="D59" i="24"/>
  <c r="D58" i="24"/>
  <c r="D57" i="24"/>
  <c r="D55" i="24"/>
  <c r="D53" i="24"/>
  <c r="D17" i="24" s="1"/>
  <c r="D50" i="24"/>
  <c r="D49" i="24"/>
  <c r="D48" i="24"/>
  <c r="D47" i="24"/>
  <c r="D46" i="24"/>
  <c r="D45" i="24"/>
  <c r="D28" i="24"/>
  <c r="D10" i="24"/>
  <c r="D751" i="23"/>
  <c r="D749" i="23"/>
  <c r="D748" i="23"/>
  <c r="D747" i="23"/>
  <c r="D746" i="23"/>
  <c r="D745" i="23"/>
  <c r="D743" i="23"/>
  <c r="D742" i="23"/>
  <c r="D741" i="23"/>
  <c r="D739" i="23"/>
  <c r="D737" i="23"/>
  <c r="D734" i="23"/>
  <c r="D733" i="23"/>
  <c r="D732" i="23"/>
  <c r="D731" i="23"/>
  <c r="D730" i="23"/>
  <c r="D729" i="23"/>
  <c r="D715" i="23"/>
  <c r="D713" i="23"/>
  <c r="D712" i="23"/>
  <c r="D711" i="23"/>
  <c r="D710" i="23"/>
  <c r="D709" i="23"/>
  <c r="D707" i="23"/>
  <c r="D706" i="23"/>
  <c r="D705" i="23"/>
  <c r="D703" i="23"/>
  <c r="D701" i="23"/>
  <c r="D698" i="23"/>
  <c r="D697" i="23"/>
  <c r="D696" i="23"/>
  <c r="D695" i="23"/>
  <c r="D694" i="23"/>
  <c r="D693" i="23"/>
  <c r="D679" i="23"/>
  <c r="D677" i="23"/>
  <c r="D676" i="23"/>
  <c r="D675" i="23"/>
  <c r="D674" i="23"/>
  <c r="D673" i="23"/>
  <c r="D671" i="23"/>
  <c r="D670" i="23"/>
  <c r="D669" i="23"/>
  <c r="D667" i="23"/>
  <c r="D665" i="23"/>
  <c r="D662" i="23"/>
  <c r="D661" i="23"/>
  <c r="D660" i="23"/>
  <c r="D659" i="23"/>
  <c r="D658" i="23"/>
  <c r="D657" i="23"/>
  <c r="D643" i="23"/>
  <c r="D641" i="23"/>
  <c r="D640" i="23"/>
  <c r="D639" i="23"/>
  <c r="D638" i="23"/>
  <c r="D637" i="23"/>
  <c r="D635" i="23"/>
  <c r="D634" i="23"/>
  <c r="D633" i="23"/>
  <c r="D631" i="23"/>
  <c r="D629" i="23"/>
  <c r="D626" i="23"/>
  <c r="D625" i="23"/>
  <c r="D624" i="23"/>
  <c r="D623" i="23"/>
  <c r="D622" i="23"/>
  <c r="D621" i="23"/>
  <c r="D607" i="23"/>
  <c r="D605" i="23"/>
  <c r="D604" i="23"/>
  <c r="D603" i="23"/>
  <c r="D602" i="23"/>
  <c r="D601" i="23"/>
  <c r="D599" i="23"/>
  <c r="D598" i="23"/>
  <c r="D597" i="23"/>
  <c r="D595" i="23"/>
  <c r="D593" i="23"/>
  <c r="D590" i="23"/>
  <c r="D589" i="23"/>
  <c r="D588" i="23"/>
  <c r="D587" i="23"/>
  <c r="D586" i="23"/>
  <c r="D585" i="23"/>
  <c r="D571" i="23"/>
  <c r="D569" i="23"/>
  <c r="D568" i="23"/>
  <c r="D567" i="23"/>
  <c r="D566" i="23"/>
  <c r="D565" i="23"/>
  <c r="D563" i="23"/>
  <c r="D562" i="23"/>
  <c r="D561" i="23"/>
  <c r="D559" i="23"/>
  <c r="D557" i="23"/>
  <c r="D554" i="23"/>
  <c r="D553" i="23"/>
  <c r="D552" i="23"/>
  <c r="D551" i="23"/>
  <c r="D550" i="23"/>
  <c r="D549" i="23"/>
  <c r="D535" i="23"/>
  <c r="D533" i="23"/>
  <c r="D532" i="23"/>
  <c r="D531" i="23"/>
  <c r="D530" i="23"/>
  <c r="D529" i="23"/>
  <c r="D527" i="23"/>
  <c r="D526" i="23"/>
  <c r="D525" i="23"/>
  <c r="D523" i="23"/>
  <c r="D521" i="23"/>
  <c r="D518" i="23"/>
  <c r="D517" i="23"/>
  <c r="D516" i="23"/>
  <c r="D515" i="23"/>
  <c r="D514" i="23"/>
  <c r="D513" i="23"/>
  <c r="D499" i="23"/>
  <c r="D497" i="23"/>
  <c r="D496" i="23"/>
  <c r="D495" i="23"/>
  <c r="D494" i="23"/>
  <c r="D493" i="23"/>
  <c r="D491" i="23"/>
  <c r="D490" i="23"/>
  <c r="D489" i="23"/>
  <c r="D487" i="23"/>
  <c r="D485" i="23"/>
  <c r="D482" i="23"/>
  <c r="D481" i="23"/>
  <c r="D480" i="23"/>
  <c r="D479" i="23"/>
  <c r="D478" i="23"/>
  <c r="D477" i="23"/>
  <c r="D463" i="23"/>
  <c r="D461" i="23"/>
  <c r="D460" i="23"/>
  <c r="D459" i="23"/>
  <c r="D458" i="23"/>
  <c r="D457" i="23"/>
  <c r="D455" i="23"/>
  <c r="D454" i="23"/>
  <c r="D453" i="23"/>
  <c r="D451" i="23"/>
  <c r="D449" i="23"/>
  <c r="D446" i="23"/>
  <c r="D445" i="23"/>
  <c r="D444" i="23"/>
  <c r="D443" i="23"/>
  <c r="D442" i="23"/>
  <c r="D441" i="23"/>
  <c r="D427" i="23"/>
  <c r="D425" i="23"/>
  <c r="D424" i="23"/>
  <c r="D423" i="23"/>
  <c r="D422" i="23"/>
  <c r="D421" i="23"/>
  <c r="D419" i="23"/>
  <c r="D418" i="23"/>
  <c r="D417" i="23"/>
  <c r="D415" i="23"/>
  <c r="D413" i="23"/>
  <c r="D410" i="23"/>
  <c r="D409" i="23"/>
  <c r="D408" i="23"/>
  <c r="D407" i="23"/>
  <c r="D406" i="23"/>
  <c r="D405" i="23"/>
  <c r="D391" i="23"/>
  <c r="D389" i="23"/>
  <c r="D388" i="23"/>
  <c r="D387" i="23"/>
  <c r="D386" i="23"/>
  <c r="D385" i="23"/>
  <c r="D383" i="23"/>
  <c r="D382" i="23"/>
  <c r="D381" i="23"/>
  <c r="D379" i="23"/>
  <c r="D377" i="23"/>
  <c r="D374" i="23"/>
  <c r="D373" i="23"/>
  <c r="D372" i="23"/>
  <c r="D371" i="23"/>
  <c r="D370" i="23"/>
  <c r="D369" i="23"/>
  <c r="D355" i="23"/>
  <c r="D353" i="23"/>
  <c r="D352" i="23"/>
  <c r="D351" i="23"/>
  <c r="D350" i="23"/>
  <c r="D349" i="23"/>
  <c r="D347" i="23"/>
  <c r="D346" i="23"/>
  <c r="D345" i="23"/>
  <c r="D343" i="23"/>
  <c r="D341" i="23"/>
  <c r="D338" i="23"/>
  <c r="D337" i="23"/>
  <c r="D336" i="23"/>
  <c r="D335" i="23"/>
  <c r="D334" i="23"/>
  <c r="D333" i="23"/>
  <c r="D319" i="23"/>
  <c r="D317" i="23"/>
  <c r="D316" i="23"/>
  <c r="D315" i="23"/>
  <c r="D27" i="23" s="1"/>
  <c r="D314" i="23"/>
  <c r="D313" i="23"/>
  <c r="D311" i="23"/>
  <c r="D310" i="23"/>
  <c r="D309" i="23"/>
  <c r="D307" i="23"/>
  <c r="D305" i="23"/>
  <c r="D302" i="23"/>
  <c r="D301" i="23"/>
  <c r="D300" i="23"/>
  <c r="D299" i="23"/>
  <c r="D298" i="23"/>
  <c r="D297" i="23"/>
  <c r="D283" i="23"/>
  <c r="D281" i="23"/>
  <c r="D280" i="23"/>
  <c r="D279" i="23"/>
  <c r="D278" i="23"/>
  <c r="D277" i="23"/>
  <c r="D275" i="23"/>
  <c r="D274" i="23"/>
  <c r="D273" i="23"/>
  <c r="D271" i="23"/>
  <c r="D269" i="23"/>
  <c r="D266" i="23"/>
  <c r="D265" i="23"/>
  <c r="D264" i="23"/>
  <c r="D263" i="23"/>
  <c r="D262" i="23"/>
  <c r="D261" i="23"/>
  <c r="D247" i="23"/>
  <c r="D245" i="23"/>
  <c r="D244" i="23"/>
  <c r="D243" i="23"/>
  <c r="D242" i="23"/>
  <c r="D241" i="23"/>
  <c r="D239" i="23"/>
  <c r="D238" i="23"/>
  <c r="D237" i="23"/>
  <c r="D235" i="23"/>
  <c r="D233" i="23"/>
  <c r="D230" i="23"/>
  <c r="D229" i="23"/>
  <c r="D228" i="23"/>
  <c r="D227" i="23"/>
  <c r="D226" i="23"/>
  <c r="D225" i="23"/>
  <c r="D211" i="23"/>
  <c r="D209" i="23"/>
  <c r="D208" i="23"/>
  <c r="D207" i="23"/>
  <c r="D206" i="23"/>
  <c r="D205" i="23"/>
  <c r="D203" i="23"/>
  <c r="D202" i="23"/>
  <c r="D201" i="23"/>
  <c r="D199" i="23"/>
  <c r="D197" i="23"/>
  <c r="D194" i="23"/>
  <c r="D193" i="23"/>
  <c r="D192" i="23"/>
  <c r="D191" i="23"/>
  <c r="D190" i="23"/>
  <c r="D189" i="23"/>
  <c r="D175" i="23"/>
  <c r="D173" i="23"/>
  <c r="D172" i="23"/>
  <c r="D171" i="23"/>
  <c r="D170" i="23"/>
  <c r="D169" i="23"/>
  <c r="D167" i="23"/>
  <c r="D166" i="23"/>
  <c r="D165" i="23"/>
  <c r="D163" i="23"/>
  <c r="D161" i="23"/>
  <c r="D158" i="23"/>
  <c r="D157" i="23"/>
  <c r="D156" i="23"/>
  <c r="D155" i="23"/>
  <c r="D154" i="23"/>
  <c r="D153" i="23"/>
  <c r="D139" i="23"/>
  <c r="D137" i="23"/>
  <c r="D136" i="23"/>
  <c r="D135" i="23"/>
  <c r="D134" i="23"/>
  <c r="D133" i="23"/>
  <c r="D131" i="23"/>
  <c r="D23" i="23" s="1"/>
  <c r="D130" i="23"/>
  <c r="D129" i="23"/>
  <c r="D127" i="23"/>
  <c r="D125" i="23"/>
  <c r="D122" i="23"/>
  <c r="D14" i="23" s="1"/>
  <c r="D121" i="23"/>
  <c r="D120" i="23"/>
  <c r="D119" i="23"/>
  <c r="D118" i="23"/>
  <c r="D117" i="23"/>
  <c r="D103" i="23"/>
  <c r="D101" i="23"/>
  <c r="D100" i="23"/>
  <c r="D99" i="23"/>
  <c r="D98" i="23"/>
  <c r="D97" i="23"/>
  <c r="D25" i="23" s="1"/>
  <c r="D95" i="23"/>
  <c r="D94" i="23"/>
  <c r="D93" i="23"/>
  <c r="D91" i="23"/>
  <c r="D89" i="23"/>
  <c r="D86" i="23"/>
  <c r="D85" i="23"/>
  <c r="D84" i="23"/>
  <c r="D83" i="23"/>
  <c r="D82" i="23"/>
  <c r="D81" i="23"/>
  <c r="D67" i="23"/>
  <c r="D65" i="23"/>
  <c r="D64" i="23"/>
  <c r="D63" i="23"/>
  <c r="D62" i="23"/>
  <c r="D26" i="23" s="1"/>
  <c r="D61" i="23"/>
  <c r="D59" i="23"/>
  <c r="D58" i="23"/>
  <c r="D57" i="23"/>
  <c r="D55" i="23"/>
  <c r="D53" i="23"/>
  <c r="D50" i="23"/>
  <c r="D49" i="23"/>
  <c r="D48" i="23"/>
  <c r="D47" i="23"/>
  <c r="D46" i="23"/>
  <c r="D45" i="23"/>
  <c r="D751" i="22"/>
  <c r="D749" i="22"/>
  <c r="D748" i="22"/>
  <c r="D747" i="22"/>
  <c r="D746" i="22"/>
  <c r="D745" i="22"/>
  <c r="D743" i="22"/>
  <c r="D742" i="22"/>
  <c r="D741" i="22"/>
  <c r="D739" i="22"/>
  <c r="D737" i="22"/>
  <c r="D734" i="22"/>
  <c r="D733" i="22"/>
  <c r="D732" i="22"/>
  <c r="D731" i="22"/>
  <c r="D730" i="22"/>
  <c r="D729" i="22"/>
  <c r="D715" i="22"/>
  <c r="D713" i="22"/>
  <c r="D712" i="22"/>
  <c r="D711" i="22"/>
  <c r="D710" i="22"/>
  <c r="D709" i="22"/>
  <c r="D707" i="22"/>
  <c r="D706" i="22"/>
  <c r="D705" i="22"/>
  <c r="D703" i="22"/>
  <c r="D701" i="22"/>
  <c r="D698" i="22"/>
  <c r="D697" i="22"/>
  <c r="D696" i="22"/>
  <c r="D695" i="22"/>
  <c r="D694" i="22"/>
  <c r="D693" i="22"/>
  <c r="D679" i="22"/>
  <c r="D677" i="22"/>
  <c r="D676" i="22"/>
  <c r="D675" i="22"/>
  <c r="D674" i="22"/>
  <c r="D673" i="22"/>
  <c r="D671" i="22"/>
  <c r="D670" i="22"/>
  <c r="D669" i="22"/>
  <c r="D667" i="22"/>
  <c r="D665" i="22"/>
  <c r="D662" i="22"/>
  <c r="D661" i="22"/>
  <c r="D660" i="22"/>
  <c r="D659" i="22"/>
  <c r="D658" i="22"/>
  <c r="D657" i="22"/>
  <c r="D643" i="22"/>
  <c r="D641" i="22"/>
  <c r="D640" i="22"/>
  <c r="D639" i="22"/>
  <c r="D638" i="22"/>
  <c r="D637" i="22"/>
  <c r="D635" i="22"/>
  <c r="D634" i="22"/>
  <c r="D633" i="22"/>
  <c r="D631" i="22"/>
  <c r="D629" i="22"/>
  <c r="D626" i="22"/>
  <c r="D625" i="22"/>
  <c r="D624" i="22"/>
  <c r="D623" i="22"/>
  <c r="D622" i="22"/>
  <c r="D621" i="22"/>
  <c r="D607" i="22"/>
  <c r="D605" i="22"/>
  <c r="D604" i="22"/>
  <c r="D603" i="22"/>
  <c r="D602" i="22"/>
  <c r="D601" i="22"/>
  <c r="D599" i="22"/>
  <c r="D598" i="22"/>
  <c r="D597" i="22"/>
  <c r="D595" i="22"/>
  <c r="D593" i="22"/>
  <c r="D590" i="22"/>
  <c r="D589" i="22"/>
  <c r="D588" i="22"/>
  <c r="D587" i="22"/>
  <c r="D586" i="22"/>
  <c r="D585" i="22"/>
  <c r="D571" i="22"/>
  <c r="D569" i="22"/>
  <c r="D568" i="22"/>
  <c r="D567" i="22"/>
  <c r="D566" i="22"/>
  <c r="D565" i="22"/>
  <c r="D563" i="22"/>
  <c r="D562" i="22"/>
  <c r="D561" i="22"/>
  <c r="D559" i="22"/>
  <c r="D557" i="22"/>
  <c r="D554" i="22"/>
  <c r="D553" i="22"/>
  <c r="D552" i="22"/>
  <c r="D551" i="22"/>
  <c r="D550" i="22"/>
  <c r="D549" i="22"/>
  <c r="D535" i="22"/>
  <c r="D533" i="22"/>
  <c r="D532" i="22"/>
  <c r="D531" i="22"/>
  <c r="D530" i="22"/>
  <c r="D529" i="22"/>
  <c r="D527" i="22"/>
  <c r="D526" i="22"/>
  <c r="D525" i="22"/>
  <c r="D523" i="22"/>
  <c r="D521" i="22"/>
  <c r="D518" i="22"/>
  <c r="D517" i="22"/>
  <c r="D516" i="22"/>
  <c r="D515" i="22"/>
  <c r="D514" i="22"/>
  <c r="D513" i="22"/>
  <c r="D499" i="22"/>
  <c r="D497" i="22"/>
  <c r="D496" i="22"/>
  <c r="D495" i="22"/>
  <c r="D494" i="22"/>
  <c r="D493" i="22"/>
  <c r="D491" i="22"/>
  <c r="D490" i="22"/>
  <c r="D489" i="22"/>
  <c r="D487" i="22"/>
  <c r="D485" i="22"/>
  <c r="D482" i="22"/>
  <c r="D481" i="22"/>
  <c r="D480" i="22"/>
  <c r="D479" i="22"/>
  <c r="D478" i="22"/>
  <c r="D477" i="22"/>
  <c r="D463" i="22"/>
  <c r="D461" i="22"/>
  <c r="D460" i="22"/>
  <c r="D459" i="22"/>
  <c r="D458" i="22"/>
  <c r="D457" i="22"/>
  <c r="D455" i="22"/>
  <c r="D454" i="22"/>
  <c r="D453" i="22"/>
  <c r="D451" i="22"/>
  <c r="D449" i="22"/>
  <c r="D446" i="22"/>
  <c r="D445" i="22"/>
  <c r="D444" i="22"/>
  <c r="D443" i="22"/>
  <c r="D442" i="22"/>
  <c r="D441" i="22"/>
  <c r="D427" i="22"/>
  <c r="D425" i="22"/>
  <c r="D424" i="22"/>
  <c r="D423" i="22"/>
  <c r="D422" i="22"/>
  <c r="D421" i="22"/>
  <c r="D419" i="22"/>
  <c r="D418" i="22"/>
  <c r="D417" i="22"/>
  <c r="D415" i="22"/>
  <c r="D413" i="22"/>
  <c r="D410" i="22"/>
  <c r="D409" i="22"/>
  <c r="D408" i="22"/>
  <c r="D407" i="22"/>
  <c r="D406" i="22"/>
  <c r="D405" i="22"/>
  <c r="D391" i="22"/>
  <c r="D389" i="22"/>
  <c r="D388" i="22"/>
  <c r="D387" i="22"/>
  <c r="D386" i="22"/>
  <c r="D385" i="22"/>
  <c r="D383" i="22"/>
  <c r="D382" i="22"/>
  <c r="D381" i="22"/>
  <c r="D379" i="22"/>
  <c r="D377" i="22"/>
  <c r="D374" i="22"/>
  <c r="D373" i="22"/>
  <c r="D372" i="22"/>
  <c r="D371" i="22"/>
  <c r="D370" i="22"/>
  <c r="D369" i="22"/>
  <c r="D355" i="22"/>
  <c r="D353" i="22"/>
  <c r="D352" i="22"/>
  <c r="D351" i="22"/>
  <c r="D350" i="22"/>
  <c r="D349" i="22"/>
  <c r="D347" i="22"/>
  <c r="D346" i="22"/>
  <c r="D345" i="22"/>
  <c r="D343" i="22"/>
  <c r="D341" i="22"/>
  <c r="D338" i="22"/>
  <c r="D337" i="22"/>
  <c r="D336" i="22"/>
  <c r="D335" i="22"/>
  <c r="D334" i="22"/>
  <c r="D333" i="22"/>
  <c r="D319" i="22"/>
  <c r="D317" i="22"/>
  <c r="D316" i="22"/>
  <c r="D28" i="22" s="1"/>
  <c r="D315" i="22"/>
  <c r="D314" i="22"/>
  <c r="D313" i="22"/>
  <c r="D311" i="22"/>
  <c r="D310" i="22"/>
  <c r="D309" i="22"/>
  <c r="D307" i="22"/>
  <c r="D305" i="22"/>
  <c r="D302" i="22"/>
  <c r="D301" i="22"/>
  <c r="D300" i="22"/>
  <c r="D299" i="22"/>
  <c r="D298" i="22"/>
  <c r="D297" i="22"/>
  <c r="D283" i="22"/>
  <c r="D281" i="22"/>
  <c r="D280" i="22"/>
  <c r="D279" i="22"/>
  <c r="D278" i="22"/>
  <c r="D277" i="22"/>
  <c r="D275" i="22"/>
  <c r="D274" i="22"/>
  <c r="D273" i="22"/>
  <c r="D271" i="22"/>
  <c r="D269" i="22"/>
  <c r="D266" i="22"/>
  <c r="D265" i="22"/>
  <c r="D264" i="22"/>
  <c r="D263" i="22"/>
  <c r="D262" i="22"/>
  <c r="D261" i="22"/>
  <c r="D247" i="22"/>
  <c r="D245" i="22"/>
  <c r="D244" i="22"/>
  <c r="D243" i="22"/>
  <c r="D242" i="22"/>
  <c r="D241" i="22"/>
  <c r="D239" i="22"/>
  <c r="D238" i="22"/>
  <c r="D237" i="22"/>
  <c r="D235" i="22"/>
  <c r="D233" i="22"/>
  <c r="D230" i="22"/>
  <c r="D229" i="22"/>
  <c r="D228" i="22"/>
  <c r="D227" i="22"/>
  <c r="D226" i="22"/>
  <c r="D225" i="22"/>
  <c r="D211" i="22"/>
  <c r="D209" i="22"/>
  <c r="D208" i="22"/>
  <c r="D207" i="22"/>
  <c r="D206" i="22"/>
  <c r="D205" i="22"/>
  <c r="D203" i="22"/>
  <c r="D202" i="22"/>
  <c r="D201" i="22"/>
  <c r="D199" i="22"/>
  <c r="D197" i="22"/>
  <c r="D194" i="22"/>
  <c r="D193" i="22"/>
  <c r="D192" i="22"/>
  <c r="D191" i="22"/>
  <c r="D190" i="22"/>
  <c r="D189" i="22"/>
  <c r="D175" i="22"/>
  <c r="D173" i="22"/>
  <c r="D172" i="22"/>
  <c r="D171" i="22"/>
  <c r="D170" i="22"/>
  <c r="D169" i="22"/>
  <c r="D167" i="22"/>
  <c r="D166" i="22"/>
  <c r="D165" i="22"/>
  <c r="D163" i="22"/>
  <c r="D161" i="22"/>
  <c r="D158" i="22"/>
  <c r="D157" i="22"/>
  <c r="D156" i="22"/>
  <c r="D155" i="22"/>
  <c r="D154" i="22"/>
  <c r="D153" i="22"/>
  <c r="D139" i="22"/>
  <c r="D137" i="22"/>
  <c r="D136" i="22"/>
  <c r="D135" i="22"/>
  <c r="D134" i="22"/>
  <c r="D133" i="22"/>
  <c r="D131" i="22"/>
  <c r="D130" i="22"/>
  <c r="D129" i="22"/>
  <c r="D127" i="22"/>
  <c r="D125" i="22"/>
  <c r="D122" i="22"/>
  <c r="D121" i="22"/>
  <c r="D120" i="22"/>
  <c r="D119" i="22"/>
  <c r="D118" i="22"/>
  <c r="D117" i="22"/>
  <c r="D103" i="22"/>
  <c r="D101" i="22"/>
  <c r="D100" i="22"/>
  <c r="D99" i="22"/>
  <c r="D98" i="22"/>
  <c r="D97" i="22"/>
  <c r="D95" i="22"/>
  <c r="D94" i="22"/>
  <c r="D93" i="22"/>
  <c r="D91" i="22"/>
  <c r="D89" i="22"/>
  <c r="D86" i="22"/>
  <c r="D85" i="22"/>
  <c r="D84" i="22"/>
  <c r="D83" i="22"/>
  <c r="D82" i="22"/>
  <c r="D81" i="22"/>
  <c r="D67" i="22"/>
  <c r="D65" i="22"/>
  <c r="D64" i="22"/>
  <c r="D63" i="22"/>
  <c r="D27" i="22" s="1"/>
  <c r="D62" i="22"/>
  <c r="D61" i="22"/>
  <c r="D59" i="22"/>
  <c r="D58" i="22"/>
  <c r="D57" i="22"/>
  <c r="D55" i="22"/>
  <c r="D53" i="22"/>
  <c r="D50" i="22"/>
  <c r="D49" i="22"/>
  <c r="D48" i="22"/>
  <c r="D47" i="22"/>
  <c r="D46" i="22"/>
  <c r="D45" i="22"/>
  <c r="D17" i="22"/>
  <c r="D751" i="21"/>
  <c r="D749" i="21"/>
  <c r="D748" i="21"/>
  <c r="D747" i="21"/>
  <c r="D746" i="21"/>
  <c r="D745" i="21"/>
  <c r="D743" i="21"/>
  <c r="D742" i="21"/>
  <c r="D741" i="21"/>
  <c r="D739" i="21"/>
  <c r="D737" i="21"/>
  <c r="D734" i="21"/>
  <c r="D733" i="21"/>
  <c r="D732" i="21"/>
  <c r="D731" i="21"/>
  <c r="D730" i="21"/>
  <c r="D729" i="21"/>
  <c r="D715" i="21"/>
  <c r="D713" i="21"/>
  <c r="D712" i="21"/>
  <c r="D711" i="21"/>
  <c r="D710" i="21"/>
  <c r="D709" i="21"/>
  <c r="D707" i="21"/>
  <c r="D706" i="21"/>
  <c r="D705" i="21"/>
  <c r="D703" i="21"/>
  <c r="D701" i="21"/>
  <c r="D698" i="21"/>
  <c r="D697" i="21"/>
  <c r="D696" i="21"/>
  <c r="D695" i="21"/>
  <c r="D694" i="21"/>
  <c r="D693" i="21"/>
  <c r="D679" i="21"/>
  <c r="D677" i="21"/>
  <c r="D676" i="21"/>
  <c r="D675" i="21"/>
  <c r="D674" i="21"/>
  <c r="D673" i="21"/>
  <c r="D671" i="21"/>
  <c r="D670" i="21"/>
  <c r="D669" i="21"/>
  <c r="D667" i="21"/>
  <c r="D665" i="21"/>
  <c r="D662" i="21"/>
  <c r="D661" i="21"/>
  <c r="D660" i="21"/>
  <c r="D659" i="21"/>
  <c r="D658" i="21"/>
  <c r="D657" i="21"/>
  <c r="D643" i="21"/>
  <c r="D641" i="21"/>
  <c r="D640" i="21"/>
  <c r="D639" i="21"/>
  <c r="D638" i="21"/>
  <c r="D637" i="21"/>
  <c r="D635" i="21"/>
  <c r="D634" i="21"/>
  <c r="D633" i="21"/>
  <c r="D631" i="21"/>
  <c r="D629" i="21"/>
  <c r="D626" i="21"/>
  <c r="D625" i="21"/>
  <c r="D624" i="21"/>
  <c r="D623" i="21"/>
  <c r="D622" i="21"/>
  <c r="D621" i="21"/>
  <c r="D607" i="21"/>
  <c r="D605" i="21"/>
  <c r="D604" i="21"/>
  <c r="D603" i="21"/>
  <c r="D602" i="21"/>
  <c r="D601" i="21"/>
  <c r="D599" i="21"/>
  <c r="D598" i="21"/>
  <c r="D597" i="21"/>
  <c r="D595" i="21"/>
  <c r="D593" i="21"/>
  <c r="D590" i="21"/>
  <c r="D589" i="21"/>
  <c r="D588" i="21"/>
  <c r="D587" i="21"/>
  <c r="D586" i="21"/>
  <c r="D585" i="21"/>
  <c r="D571" i="21"/>
  <c r="D569" i="21"/>
  <c r="D568" i="21"/>
  <c r="D567" i="21"/>
  <c r="D566" i="21"/>
  <c r="D565" i="21"/>
  <c r="D563" i="21"/>
  <c r="D562" i="21"/>
  <c r="D561" i="21"/>
  <c r="D559" i="21"/>
  <c r="D557" i="21"/>
  <c r="D554" i="21"/>
  <c r="D553" i="21"/>
  <c r="D552" i="21"/>
  <c r="D551" i="21"/>
  <c r="D550" i="21"/>
  <c r="D549" i="21"/>
  <c r="D535" i="21"/>
  <c r="D533" i="21"/>
  <c r="D532" i="21"/>
  <c r="D531" i="21"/>
  <c r="D530" i="21"/>
  <c r="D529" i="21"/>
  <c r="D527" i="21"/>
  <c r="D526" i="21"/>
  <c r="D525" i="21"/>
  <c r="D523" i="21"/>
  <c r="D521" i="21"/>
  <c r="D518" i="21"/>
  <c r="D517" i="21"/>
  <c r="D516" i="21"/>
  <c r="D515" i="21"/>
  <c r="D514" i="21"/>
  <c r="D513" i="21"/>
  <c r="D499" i="21"/>
  <c r="D497" i="21"/>
  <c r="D496" i="21"/>
  <c r="D495" i="21"/>
  <c r="D494" i="21"/>
  <c r="D493" i="21"/>
  <c r="D491" i="21"/>
  <c r="D490" i="21"/>
  <c r="D489" i="21"/>
  <c r="D487" i="21"/>
  <c r="D485" i="21"/>
  <c r="D482" i="21"/>
  <c r="D481" i="21"/>
  <c r="D480" i="21"/>
  <c r="D479" i="21"/>
  <c r="D478" i="21"/>
  <c r="D477" i="21"/>
  <c r="D463" i="21"/>
  <c r="D461" i="21"/>
  <c r="D460" i="21"/>
  <c r="D459" i="21"/>
  <c r="D458" i="21"/>
  <c r="D457" i="21"/>
  <c r="D455" i="21"/>
  <c r="D454" i="21"/>
  <c r="D453" i="21"/>
  <c r="D451" i="21"/>
  <c r="D449" i="21"/>
  <c r="D446" i="21"/>
  <c r="D445" i="21"/>
  <c r="D444" i="21"/>
  <c r="D443" i="21"/>
  <c r="D442" i="21"/>
  <c r="D441" i="21"/>
  <c r="D427" i="21"/>
  <c r="D425" i="21"/>
  <c r="D424" i="21"/>
  <c r="D423" i="21"/>
  <c r="D422" i="21"/>
  <c r="D421" i="21"/>
  <c r="D419" i="21"/>
  <c r="D418" i="21"/>
  <c r="D417" i="21"/>
  <c r="D415" i="21"/>
  <c r="D413" i="21"/>
  <c r="D410" i="21"/>
  <c r="D409" i="21"/>
  <c r="D408" i="21"/>
  <c r="D407" i="21"/>
  <c r="D406" i="21"/>
  <c r="D405" i="21"/>
  <c r="D391" i="21"/>
  <c r="D389" i="21"/>
  <c r="D388" i="21"/>
  <c r="D387" i="21"/>
  <c r="D386" i="21"/>
  <c r="D385" i="21"/>
  <c r="D383" i="21"/>
  <c r="D382" i="21"/>
  <c r="D381" i="21"/>
  <c r="D379" i="21"/>
  <c r="D377" i="21"/>
  <c r="D374" i="21"/>
  <c r="D373" i="21"/>
  <c r="D372" i="21"/>
  <c r="D371" i="21"/>
  <c r="D370" i="21"/>
  <c r="D369" i="21"/>
  <c r="D355" i="21"/>
  <c r="D353" i="21"/>
  <c r="D352" i="21"/>
  <c r="D351" i="21"/>
  <c r="D350" i="21"/>
  <c r="D349" i="21"/>
  <c r="D347" i="21"/>
  <c r="D346" i="21"/>
  <c r="D345" i="21"/>
  <c r="D343" i="21"/>
  <c r="D341" i="21"/>
  <c r="D338" i="21"/>
  <c r="D337" i="21"/>
  <c r="D336" i="21"/>
  <c r="D335" i="21"/>
  <c r="D334" i="21"/>
  <c r="D333" i="21"/>
  <c r="D319" i="21"/>
  <c r="D317" i="21"/>
  <c r="D316" i="21"/>
  <c r="D315" i="21"/>
  <c r="D314" i="21"/>
  <c r="D313" i="21"/>
  <c r="D311" i="21"/>
  <c r="D310" i="21"/>
  <c r="D309" i="21"/>
  <c r="D307" i="21"/>
  <c r="D305" i="21"/>
  <c r="D302" i="21"/>
  <c r="D301" i="21"/>
  <c r="D300" i="21"/>
  <c r="D299" i="21"/>
  <c r="D298" i="21"/>
  <c r="D297" i="21"/>
  <c r="D283" i="21"/>
  <c r="D281" i="21"/>
  <c r="D280" i="21"/>
  <c r="D279" i="21"/>
  <c r="D278" i="21"/>
  <c r="D277" i="21"/>
  <c r="D275" i="21"/>
  <c r="D274" i="21"/>
  <c r="D273" i="21"/>
  <c r="D271" i="21"/>
  <c r="D269" i="21"/>
  <c r="D266" i="21"/>
  <c r="D265" i="21"/>
  <c r="D264" i="21"/>
  <c r="D263" i="21"/>
  <c r="D262" i="21"/>
  <c r="D261" i="21"/>
  <c r="D247" i="21"/>
  <c r="D245" i="21"/>
  <c r="D244" i="21"/>
  <c r="D243" i="21"/>
  <c r="D242" i="21"/>
  <c r="D241" i="21"/>
  <c r="D239" i="21"/>
  <c r="D238" i="21"/>
  <c r="D237" i="21"/>
  <c r="D235" i="21"/>
  <c r="D233" i="21"/>
  <c r="D230" i="21"/>
  <c r="D229" i="21"/>
  <c r="D228" i="21"/>
  <c r="D227" i="21"/>
  <c r="D226" i="21"/>
  <c r="D225" i="21"/>
  <c r="D211" i="21"/>
  <c r="D209" i="21"/>
  <c r="D208" i="21"/>
  <c r="D207" i="21"/>
  <c r="D206" i="21"/>
  <c r="D205" i="21"/>
  <c r="D203" i="21"/>
  <c r="D202" i="21"/>
  <c r="D201" i="21"/>
  <c r="D199" i="21"/>
  <c r="D197" i="21"/>
  <c r="D194" i="21"/>
  <c r="D193" i="21"/>
  <c r="D192" i="21"/>
  <c r="D191" i="21"/>
  <c r="D190" i="21"/>
  <c r="D189" i="21"/>
  <c r="D175" i="21"/>
  <c r="D173" i="21"/>
  <c r="D29" i="21" s="1"/>
  <c r="D172" i="21"/>
  <c r="D171" i="21"/>
  <c r="D170" i="21"/>
  <c r="D169" i="21"/>
  <c r="D167" i="21"/>
  <c r="D166" i="21"/>
  <c r="D165" i="21"/>
  <c r="D163" i="21"/>
  <c r="D19" i="21" s="1"/>
  <c r="D161" i="21"/>
  <c r="D158" i="21"/>
  <c r="D157" i="21"/>
  <c r="D156" i="21"/>
  <c r="D155" i="21"/>
  <c r="D154" i="21"/>
  <c r="D153" i="21"/>
  <c r="D139" i="21"/>
  <c r="D31" i="21" s="1"/>
  <c r="D137" i="21"/>
  <c r="D136" i="21"/>
  <c r="D135" i="21"/>
  <c r="D134" i="21"/>
  <c r="D133" i="21"/>
  <c r="D131" i="21"/>
  <c r="D130" i="21"/>
  <c r="D129" i="21"/>
  <c r="D21" i="21" s="1"/>
  <c r="D127" i="21"/>
  <c r="D125" i="21"/>
  <c r="D122" i="21"/>
  <c r="D121" i="21"/>
  <c r="D120" i="21"/>
  <c r="D119" i="21"/>
  <c r="D118" i="21"/>
  <c r="D117" i="21"/>
  <c r="D103" i="21"/>
  <c r="D101" i="21"/>
  <c r="D100" i="21"/>
  <c r="D99" i="21"/>
  <c r="D98" i="21"/>
  <c r="D97" i="21"/>
  <c r="D95" i="21"/>
  <c r="D94" i="21"/>
  <c r="D93" i="21"/>
  <c r="D91" i="21"/>
  <c r="D89" i="21"/>
  <c r="D86" i="21"/>
  <c r="D85" i="21"/>
  <c r="D84" i="21"/>
  <c r="D83" i="21"/>
  <c r="D82" i="21"/>
  <c r="D10" i="21" s="1"/>
  <c r="D81" i="21"/>
  <c r="D67" i="21"/>
  <c r="D65" i="21"/>
  <c r="D64" i="21"/>
  <c r="D63" i="21"/>
  <c r="D62" i="21"/>
  <c r="D61" i="21"/>
  <c r="D59" i="21"/>
  <c r="D23" i="21" s="1"/>
  <c r="D58" i="21"/>
  <c r="D57" i="21"/>
  <c r="D55" i="21"/>
  <c r="D53" i="21"/>
  <c r="D50" i="21"/>
  <c r="D49" i="21"/>
  <c r="D48" i="21"/>
  <c r="D47" i="21"/>
  <c r="D46" i="21"/>
  <c r="D45" i="21"/>
  <c r="D9" i="21"/>
  <c r="D751" i="20"/>
  <c r="D749" i="20"/>
  <c r="D748" i="20"/>
  <c r="D747" i="20"/>
  <c r="D746" i="20"/>
  <c r="D745" i="20"/>
  <c r="D743" i="20"/>
  <c r="D742" i="20"/>
  <c r="D741" i="20"/>
  <c r="D739" i="20"/>
  <c r="D737" i="20"/>
  <c r="D734" i="20"/>
  <c r="D733" i="20"/>
  <c r="D732" i="20"/>
  <c r="D731" i="20"/>
  <c r="D730" i="20"/>
  <c r="D729" i="20"/>
  <c r="D715" i="20"/>
  <c r="D713" i="20"/>
  <c r="D712" i="20"/>
  <c r="D711" i="20"/>
  <c r="D710" i="20"/>
  <c r="D709" i="20"/>
  <c r="D707" i="20"/>
  <c r="D706" i="20"/>
  <c r="D705" i="20"/>
  <c r="D703" i="20"/>
  <c r="D701" i="20"/>
  <c r="D698" i="20"/>
  <c r="D697" i="20"/>
  <c r="D696" i="20"/>
  <c r="D695" i="20"/>
  <c r="D694" i="20"/>
  <c r="D693" i="20"/>
  <c r="D679" i="20"/>
  <c r="D677" i="20"/>
  <c r="D676" i="20"/>
  <c r="D675" i="20"/>
  <c r="D674" i="20"/>
  <c r="D673" i="20"/>
  <c r="D671" i="20"/>
  <c r="D670" i="20"/>
  <c r="D669" i="20"/>
  <c r="D667" i="20"/>
  <c r="D665" i="20"/>
  <c r="D662" i="20"/>
  <c r="D661" i="20"/>
  <c r="D660" i="20"/>
  <c r="D659" i="20"/>
  <c r="D658" i="20"/>
  <c r="D657" i="20"/>
  <c r="D643" i="20"/>
  <c r="D641" i="20"/>
  <c r="D640" i="20"/>
  <c r="D639" i="20"/>
  <c r="D638" i="20"/>
  <c r="D637" i="20"/>
  <c r="D635" i="20"/>
  <c r="D634" i="20"/>
  <c r="D633" i="20"/>
  <c r="D631" i="20"/>
  <c r="D629" i="20"/>
  <c r="D626" i="20"/>
  <c r="D625" i="20"/>
  <c r="D624" i="20"/>
  <c r="D623" i="20"/>
  <c r="D622" i="20"/>
  <c r="D621" i="20"/>
  <c r="D607" i="20"/>
  <c r="D605" i="20"/>
  <c r="D604" i="20"/>
  <c r="D603" i="20"/>
  <c r="D602" i="20"/>
  <c r="D601" i="20"/>
  <c r="D599" i="20"/>
  <c r="D598" i="20"/>
  <c r="D597" i="20"/>
  <c r="D595" i="20"/>
  <c r="D593" i="20"/>
  <c r="D590" i="20"/>
  <c r="D589" i="20"/>
  <c r="D588" i="20"/>
  <c r="D587" i="20"/>
  <c r="D586" i="20"/>
  <c r="D585" i="20"/>
  <c r="D571" i="20"/>
  <c r="D569" i="20"/>
  <c r="D568" i="20"/>
  <c r="D567" i="20"/>
  <c r="D566" i="20"/>
  <c r="D565" i="20"/>
  <c r="D563" i="20"/>
  <c r="D562" i="20"/>
  <c r="D561" i="20"/>
  <c r="D559" i="20"/>
  <c r="D557" i="20"/>
  <c r="D554" i="20"/>
  <c r="D553" i="20"/>
  <c r="D552" i="20"/>
  <c r="D551" i="20"/>
  <c r="D550" i="20"/>
  <c r="D549" i="20"/>
  <c r="D535" i="20"/>
  <c r="D533" i="20"/>
  <c r="D532" i="20"/>
  <c r="D531" i="20"/>
  <c r="D530" i="20"/>
  <c r="D529" i="20"/>
  <c r="D527" i="20"/>
  <c r="D526" i="20"/>
  <c r="D525" i="20"/>
  <c r="D523" i="20"/>
  <c r="D521" i="20"/>
  <c r="D518" i="20"/>
  <c r="D517" i="20"/>
  <c r="D516" i="20"/>
  <c r="D515" i="20"/>
  <c r="D514" i="20"/>
  <c r="D513" i="20"/>
  <c r="D499" i="20"/>
  <c r="D497" i="20"/>
  <c r="D496" i="20"/>
  <c r="D495" i="20"/>
  <c r="D494" i="20"/>
  <c r="D493" i="20"/>
  <c r="D491" i="20"/>
  <c r="D490" i="20"/>
  <c r="D489" i="20"/>
  <c r="D487" i="20"/>
  <c r="D485" i="20"/>
  <c r="D482" i="20"/>
  <c r="D481" i="20"/>
  <c r="D480" i="20"/>
  <c r="D479" i="20"/>
  <c r="D478" i="20"/>
  <c r="D477" i="20"/>
  <c r="D463" i="20"/>
  <c r="D461" i="20"/>
  <c r="D460" i="20"/>
  <c r="D459" i="20"/>
  <c r="D458" i="20"/>
  <c r="D457" i="20"/>
  <c r="D455" i="20"/>
  <c r="D454" i="20"/>
  <c r="D453" i="20"/>
  <c r="D451" i="20"/>
  <c r="D449" i="20"/>
  <c r="D446" i="20"/>
  <c r="D445" i="20"/>
  <c r="D444" i="20"/>
  <c r="D443" i="20"/>
  <c r="D442" i="20"/>
  <c r="D441" i="20"/>
  <c r="D427" i="20"/>
  <c r="D425" i="20"/>
  <c r="D424" i="20"/>
  <c r="D423" i="20"/>
  <c r="D422" i="20"/>
  <c r="D421" i="20"/>
  <c r="D419" i="20"/>
  <c r="D418" i="20"/>
  <c r="D417" i="20"/>
  <c r="D415" i="20"/>
  <c r="D413" i="20"/>
  <c r="D410" i="20"/>
  <c r="D409" i="20"/>
  <c r="D408" i="20"/>
  <c r="D407" i="20"/>
  <c r="D406" i="20"/>
  <c r="D405" i="20"/>
  <c r="D391" i="20"/>
  <c r="D389" i="20"/>
  <c r="D388" i="20"/>
  <c r="D387" i="20"/>
  <c r="D386" i="20"/>
  <c r="D385" i="20"/>
  <c r="D383" i="20"/>
  <c r="D382" i="20"/>
  <c r="D381" i="20"/>
  <c r="D379" i="20"/>
  <c r="D377" i="20"/>
  <c r="D374" i="20"/>
  <c r="D373" i="20"/>
  <c r="D372" i="20"/>
  <c r="D371" i="20"/>
  <c r="D370" i="20"/>
  <c r="D369" i="20"/>
  <c r="D355" i="20"/>
  <c r="D353" i="20"/>
  <c r="D352" i="20"/>
  <c r="D351" i="20"/>
  <c r="D350" i="20"/>
  <c r="D349" i="20"/>
  <c r="D347" i="20"/>
  <c r="D346" i="20"/>
  <c r="D345" i="20"/>
  <c r="D343" i="20"/>
  <c r="D341" i="20"/>
  <c r="D338" i="20"/>
  <c r="D337" i="20"/>
  <c r="D336" i="20"/>
  <c r="D335" i="20"/>
  <c r="D334" i="20"/>
  <c r="D333" i="20"/>
  <c r="D319" i="20"/>
  <c r="D317" i="20"/>
  <c r="D316" i="20"/>
  <c r="D315" i="20"/>
  <c r="D314" i="20"/>
  <c r="D313" i="20"/>
  <c r="D311" i="20"/>
  <c r="D310" i="20"/>
  <c r="D309" i="20"/>
  <c r="D307" i="20"/>
  <c r="D305" i="20"/>
  <c r="D302" i="20"/>
  <c r="D301" i="20"/>
  <c r="D300" i="20"/>
  <c r="D299" i="20"/>
  <c r="D298" i="20"/>
  <c r="D297" i="20"/>
  <c r="D283" i="20"/>
  <c r="D281" i="20"/>
  <c r="D280" i="20"/>
  <c r="D279" i="20"/>
  <c r="D278" i="20"/>
  <c r="D277" i="20"/>
  <c r="D275" i="20"/>
  <c r="D274" i="20"/>
  <c r="D273" i="20"/>
  <c r="D271" i="20"/>
  <c r="D269" i="20"/>
  <c r="D266" i="20"/>
  <c r="D265" i="20"/>
  <c r="D264" i="20"/>
  <c r="D263" i="20"/>
  <c r="D262" i="20"/>
  <c r="D261" i="20"/>
  <c r="D247" i="20"/>
  <c r="D245" i="20"/>
  <c r="D244" i="20"/>
  <c r="D243" i="20"/>
  <c r="D242" i="20"/>
  <c r="D241" i="20"/>
  <c r="D239" i="20"/>
  <c r="D238" i="20"/>
  <c r="D237" i="20"/>
  <c r="D235" i="20"/>
  <c r="D233" i="20"/>
  <c r="D230" i="20"/>
  <c r="D229" i="20"/>
  <c r="D228" i="20"/>
  <c r="D227" i="20"/>
  <c r="D226" i="20"/>
  <c r="D225" i="20"/>
  <c r="D211" i="20"/>
  <c r="D31" i="20" s="1"/>
  <c r="D209" i="20"/>
  <c r="D208" i="20"/>
  <c r="D207" i="20"/>
  <c r="D206" i="20"/>
  <c r="D205" i="20"/>
  <c r="D203" i="20"/>
  <c r="D202" i="20"/>
  <c r="D201" i="20"/>
  <c r="D199" i="20"/>
  <c r="D197" i="20"/>
  <c r="D194" i="20"/>
  <c r="D193" i="20"/>
  <c r="D192" i="20"/>
  <c r="D191" i="20"/>
  <c r="D190" i="20"/>
  <c r="D189" i="20"/>
  <c r="D175" i="20"/>
  <c r="D173" i="20"/>
  <c r="D172" i="20"/>
  <c r="D171" i="20"/>
  <c r="D170" i="20"/>
  <c r="D169" i="20"/>
  <c r="D167" i="20"/>
  <c r="D166" i="20"/>
  <c r="D165" i="20"/>
  <c r="D163" i="20"/>
  <c r="D161" i="20"/>
  <c r="D158" i="20"/>
  <c r="D157" i="20"/>
  <c r="D156" i="20"/>
  <c r="D155" i="20"/>
  <c r="D154" i="20"/>
  <c r="D153" i="20"/>
  <c r="D139" i="20"/>
  <c r="D137" i="20"/>
  <c r="D136" i="20"/>
  <c r="D135" i="20"/>
  <c r="D134" i="20"/>
  <c r="D133" i="20"/>
  <c r="D131" i="20"/>
  <c r="D130" i="20"/>
  <c r="D129" i="20"/>
  <c r="D127" i="20"/>
  <c r="D125" i="20"/>
  <c r="D122" i="20"/>
  <c r="D121" i="20"/>
  <c r="D120" i="20"/>
  <c r="D119" i="20"/>
  <c r="D118" i="20"/>
  <c r="D117" i="20"/>
  <c r="D103" i="20"/>
  <c r="D101" i="20"/>
  <c r="D100" i="20"/>
  <c r="D99" i="20"/>
  <c r="D98" i="20"/>
  <c r="D97" i="20"/>
  <c r="D25" i="20" s="1"/>
  <c r="D95" i="20"/>
  <c r="D94" i="20"/>
  <c r="D93" i="20"/>
  <c r="D91" i="20"/>
  <c r="D89" i="20"/>
  <c r="D86" i="20"/>
  <c r="D85" i="20"/>
  <c r="D84" i="20"/>
  <c r="D83" i="20"/>
  <c r="D82" i="20"/>
  <c r="D81" i="20"/>
  <c r="D67" i="20"/>
  <c r="D65" i="20"/>
  <c r="D29" i="20" s="1"/>
  <c r="D64" i="20"/>
  <c r="D63" i="20"/>
  <c r="D62" i="20"/>
  <c r="D61" i="20"/>
  <c r="D59" i="20"/>
  <c r="D58" i="20"/>
  <c r="D57" i="20"/>
  <c r="D21" i="20" s="1"/>
  <c r="D55" i="20"/>
  <c r="D53" i="20"/>
  <c r="D50" i="20"/>
  <c r="D49" i="20"/>
  <c r="D48" i="20"/>
  <c r="D47" i="20"/>
  <c r="D46" i="20"/>
  <c r="D10" i="20" s="1"/>
  <c r="D45" i="20"/>
  <c r="D9" i="20" s="1"/>
  <c r="D19" i="20"/>
  <c r="D751" i="19"/>
  <c r="D749" i="19"/>
  <c r="D748" i="19"/>
  <c r="D747" i="19"/>
  <c r="D746" i="19"/>
  <c r="D745" i="19"/>
  <c r="D743" i="19"/>
  <c r="D742" i="19"/>
  <c r="D741" i="19"/>
  <c r="D739" i="19"/>
  <c r="D737" i="19"/>
  <c r="D734" i="19"/>
  <c r="D733" i="19"/>
  <c r="D732" i="19"/>
  <c r="D731" i="19"/>
  <c r="D730" i="19"/>
  <c r="D729" i="19"/>
  <c r="D715" i="19"/>
  <c r="D713" i="19"/>
  <c r="D712" i="19"/>
  <c r="D711" i="19"/>
  <c r="D710" i="19"/>
  <c r="D709" i="19"/>
  <c r="D707" i="19"/>
  <c r="D706" i="19"/>
  <c r="D705" i="19"/>
  <c r="D703" i="19"/>
  <c r="D701" i="19"/>
  <c r="D698" i="19"/>
  <c r="D697" i="19"/>
  <c r="D696" i="19"/>
  <c r="D695" i="19"/>
  <c r="D694" i="19"/>
  <c r="D693" i="19"/>
  <c r="D679" i="19"/>
  <c r="D677" i="19"/>
  <c r="D676" i="19"/>
  <c r="D675" i="19"/>
  <c r="D674" i="19"/>
  <c r="D673" i="19"/>
  <c r="D671" i="19"/>
  <c r="D670" i="19"/>
  <c r="D669" i="19"/>
  <c r="D667" i="19"/>
  <c r="D665" i="19"/>
  <c r="D662" i="19"/>
  <c r="D661" i="19"/>
  <c r="D660" i="19"/>
  <c r="D659" i="19"/>
  <c r="D658" i="19"/>
  <c r="D657" i="19"/>
  <c r="D643" i="19"/>
  <c r="D641" i="19"/>
  <c r="D640" i="19"/>
  <c r="D639" i="19"/>
  <c r="D638" i="19"/>
  <c r="D637" i="19"/>
  <c r="D635" i="19"/>
  <c r="D634" i="19"/>
  <c r="D633" i="19"/>
  <c r="D631" i="19"/>
  <c r="D629" i="19"/>
  <c r="D626" i="19"/>
  <c r="D625" i="19"/>
  <c r="D624" i="19"/>
  <c r="D623" i="19"/>
  <c r="D622" i="19"/>
  <c r="D621" i="19"/>
  <c r="D607" i="19"/>
  <c r="D605" i="19"/>
  <c r="D604" i="19"/>
  <c r="D603" i="19"/>
  <c r="D602" i="19"/>
  <c r="D601" i="19"/>
  <c r="D599" i="19"/>
  <c r="D598" i="19"/>
  <c r="D597" i="19"/>
  <c r="D595" i="19"/>
  <c r="D593" i="19"/>
  <c r="D590" i="19"/>
  <c r="D589" i="19"/>
  <c r="D588" i="19"/>
  <c r="D587" i="19"/>
  <c r="D586" i="19"/>
  <c r="D585" i="19"/>
  <c r="D571" i="19"/>
  <c r="D569" i="19"/>
  <c r="D568" i="19"/>
  <c r="D567" i="19"/>
  <c r="D566" i="19"/>
  <c r="D565" i="19"/>
  <c r="D563" i="19"/>
  <c r="D562" i="19"/>
  <c r="D561" i="19"/>
  <c r="D559" i="19"/>
  <c r="D557" i="19"/>
  <c r="D554" i="19"/>
  <c r="D553" i="19"/>
  <c r="D552" i="19"/>
  <c r="D551" i="19"/>
  <c r="D550" i="19"/>
  <c r="D549" i="19"/>
  <c r="D535" i="19"/>
  <c r="D533" i="19"/>
  <c r="D532" i="19"/>
  <c r="D531" i="19"/>
  <c r="D530" i="19"/>
  <c r="D529" i="19"/>
  <c r="D527" i="19"/>
  <c r="D526" i="19"/>
  <c r="D525" i="19"/>
  <c r="D523" i="19"/>
  <c r="D521" i="19"/>
  <c r="D518" i="19"/>
  <c r="D517" i="19"/>
  <c r="D516" i="19"/>
  <c r="D515" i="19"/>
  <c r="D514" i="19"/>
  <c r="D513" i="19"/>
  <c r="D499" i="19"/>
  <c r="D497" i="19"/>
  <c r="D496" i="19"/>
  <c r="D495" i="19"/>
  <c r="D494" i="19"/>
  <c r="D493" i="19"/>
  <c r="D491" i="19"/>
  <c r="D490" i="19"/>
  <c r="D489" i="19"/>
  <c r="D487" i="19"/>
  <c r="D485" i="19"/>
  <c r="D482" i="19"/>
  <c r="D481" i="19"/>
  <c r="D480" i="19"/>
  <c r="D479" i="19"/>
  <c r="D478" i="19"/>
  <c r="D477" i="19"/>
  <c r="D463" i="19"/>
  <c r="D461" i="19"/>
  <c r="D460" i="19"/>
  <c r="D459" i="19"/>
  <c r="D458" i="19"/>
  <c r="D457" i="19"/>
  <c r="D455" i="19"/>
  <c r="D454" i="19"/>
  <c r="D453" i="19"/>
  <c r="D451" i="19"/>
  <c r="D449" i="19"/>
  <c r="D446" i="19"/>
  <c r="D445" i="19"/>
  <c r="D444" i="19"/>
  <c r="D443" i="19"/>
  <c r="D442" i="19"/>
  <c r="D441" i="19"/>
  <c r="D427" i="19"/>
  <c r="D425" i="19"/>
  <c r="D424" i="19"/>
  <c r="D423" i="19"/>
  <c r="D422" i="19"/>
  <c r="D421" i="19"/>
  <c r="D419" i="19"/>
  <c r="D418" i="19"/>
  <c r="D417" i="19"/>
  <c r="D415" i="19"/>
  <c r="D413" i="19"/>
  <c r="D410" i="19"/>
  <c r="D409" i="19"/>
  <c r="D408" i="19"/>
  <c r="D407" i="19"/>
  <c r="D406" i="19"/>
  <c r="D405" i="19"/>
  <c r="D391" i="19"/>
  <c r="D389" i="19"/>
  <c r="D388" i="19"/>
  <c r="D387" i="19"/>
  <c r="D386" i="19"/>
  <c r="D385" i="19"/>
  <c r="D383" i="19"/>
  <c r="D382" i="19"/>
  <c r="D381" i="19"/>
  <c r="D379" i="19"/>
  <c r="D377" i="19"/>
  <c r="D374" i="19"/>
  <c r="D373" i="19"/>
  <c r="D372" i="19"/>
  <c r="D371" i="19"/>
  <c r="D370" i="19"/>
  <c r="D369" i="19"/>
  <c r="D355" i="19"/>
  <c r="D353" i="19"/>
  <c r="D352" i="19"/>
  <c r="D351" i="19"/>
  <c r="D350" i="19"/>
  <c r="D349" i="19"/>
  <c r="D347" i="19"/>
  <c r="D346" i="19"/>
  <c r="D345" i="19"/>
  <c r="D343" i="19"/>
  <c r="D341" i="19"/>
  <c r="D338" i="19"/>
  <c r="D337" i="19"/>
  <c r="D336" i="19"/>
  <c r="D335" i="19"/>
  <c r="D334" i="19"/>
  <c r="D333" i="19"/>
  <c r="D319" i="19"/>
  <c r="D317" i="19"/>
  <c r="D316" i="19"/>
  <c r="D315" i="19"/>
  <c r="D314" i="19"/>
  <c r="D313" i="19"/>
  <c r="D311" i="19"/>
  <c r="D310" i="19"/>
  <c r="D309" i="19"/>
  <c r="D307" i="19"/>
  <c r="D19" i="19" s="1"/>
  <c r="D305" i="19"/>
  <c r="D302" i="19"/>
  <c r="D301" i="19"/>
  <c r="D300" i="19"/>
  <c r="D299" i="19"/>
  <c r="D298" i="19"/>
  <c r="D297" i="19"/>
  <c r="D283" i="19"/>
  <c r="D281" i="19"/>
  <c r="D280" i="19"/>
  <c r="D279" i="19"/>
  <c r="D278" i="19"/>
  <c r="D277" i="19"/>
  <c r="D275" i="19"/>
  <c r="D274" i="19"/>
  <c r="D273" i="19"/>
  <c r="D271" i="19"/>
  <c r="D269" i="19"/>
  <c r="D266" i="19"/>
  <c r="D265" i="19"/>
  <c r="D264" i="19"/>
  <c r="D263" i="19"/>
  <c r="D262" i="19"/>
  <c r="D261" i="19"/>
  <c r="D247" i="19"/>
  <c r="D245" i="19"/>
  <c r="D244" i="19"/>
  <c r="D243" i="19"/>
  <c r="D242" i="19"/>
  <c r="D241" i="19"/>
  <c r="D239" i="19"/>
  <c r="D238" i="19"/>
  <c r="D237" i="19"/>
  <c r="D235" i="19"/>
  <c r="D233" i="19"/>
  <c r="D230" i="19"/>
  <c r="D229" i="19"/>
  <c r="D228" i="19"/>
  <c r="D227" i="19"/>
  <c r="D226" i="19"/>
  <c r="D225" i="19"/>
  <c r="D211" i="19"/>
  <c r="D209" i="19"/>
  <c r="D208" i="19"/>
  <c r="D207" i="19"/>
  <c r="D206" i="19"/>
  <c r="D205" i="19"/>
  <c r="D203" i="19"/>
  <c r="D202" i="19"/>
  <c r="D201" i="19"/>
  <c r="D199" i="19"/>
  <c r="D197" i="19"/>
  <c r="D194" i="19"/>
  <c r="D193" i="19"/>
  <c r="D192" i="19"/>
  <c r="D191" i="19"/>
  <c r="D190" i="19"/>
  <c r="D189" i="19"/>
  <c r="D175" i="19"/>
  <c r="D173" i="19"/>
  <c r="D172" i="19"/>
  <c r="D171" i="19"/>
  <c r="D170" i="19"/>
  <c r="D169" i="19"/>
  <c r="D167" i="19"/>
  <c r="D23" i="19" s="1"/>
  <c r="D166" i="19"/>
  <c r="D165" i="19"/>
  <c r="D163" i="19"/>
  <c r="D161" i="19"/>
  <c r="D158" i="19"/>
  <c r="D157" i="19"/>
  <c r="D156" i="19"/>
  <c r="D155" i="19"/>
  <c r="D154" i="19"/>
  <c r="D153" i="19"/>
  <c r="D139" i="19"/>
  <c r="D137" i="19"/>
  <c r="D136" i="19"/>
  <c r="D135" i="19"/>
  <c r="D134" i="19"/>
  <c r="D133" i="19"/>
  <c r="D131" i="19"/>
  <c r="D130" i="19"/>
  <c r="D129" i="19"/>
  <c r="D127" i="19"/>
  <c r="D125" i="19"/>
  <c r="D122" i="19"/>
  <c r="D121" i="19"/>
  <c r="D120" i="19"/>
  <c r="D119" i="19"/>
  <c r="D118" i="19"/>
  <c r="D117" i="19"/>
  <c r="D103" i="19"/>
  <c r="D31" i="19" s="1"/>
  <c r="D101" i="19"/>
  <c r="D100" i="19"/>
  <c r="D99" i="19"/>
  <c r="D98" i="19"/>
  <c r="D26" i="19" s="1"/>
  <c r="D97" i="19"/>
  <c r="D95" i="19"/>
  <c r="D94" i="19"/>
  <c r="D93" i="19"/>
  <c r="D21" i="19" s="1"/>
  <c r="D91" i="19"/>
  <c r="D89" i="19"/>
  <c r="D86" i="19"/>
  <c r="D85" i="19"/>
  <c r="D84" i="19"/>
  <c r="D83" i="19"/>
  <c r="D82" i="19"/>
  <c r="D81" i="19"/>
  <c r="D9" i="19" s="1"/>
  <c r="D67" i="19"/>
  <c r="D65" i="19"/>
  <c r="D64" i="19"/>
  <c r="D28" i="19" s="1"/>
  <c r="D63" i="19"/>
  <c r="D62" i="19"/>
  <c r="D61" i="19"/>
  <c r="D59" i="19"/>
  <c r="D58" i="19"/>
  <c r="D57" i="19"/>
  <c r="D55" i="19"/>
  <c r="D53" i="19"/>
  <c r="D17" i="19" s="1"/>
  <c r="D50" i="19"/>
  <c r="D14" i="19" s="1"/>
  <c r="D49" i="19"/>
  <c r="D48" i="19"/>
  <c r="D47" i="19"/>
  <c r="D46" i="19"/>
  <c r="D10" i="19" s="1"/>
  <c r="D45" i="19"/>
  <c r="D29" i="19"/>
  <c r="D12" i="19"/>
  <c r="D751" i="17"/>
  <c r="D749" i="17"/>
  <c r="D748" i="17"/>
  <c r="D747" i="17"/>
  <c r="D746" i="17"/>
  <c r="D745" i="17"/>
  <c r="D743" i="17"/>
  <c r="D742" i="17"/>
  <c r="D741" i="17"/>
  <c r="D739" i="17"/>
  <c r="D737" i="17"/>
  <c r="D734" i="17"/>
  <c r="D733" i="17"/>
  <c r="D732" i="17"/>
  <c r="D731" i="17"/>
  <c r="D730" i="17"/>
  <c r="D729" i="17"/>
  <c r="D715" i="17"/>
  <c r="D713" i="17"/>
  <c r="D712" i="17"/>
  <c r="D711" i="17"/>
  <c r="D710" i="17"/>
  <c r="D709" i="17"/>
  <c r="D707" i="17"/>
  <c r="D706" i="17"/>
  <c r="D705" i="17"/>
  <c r="D703" i="17"/>
  <c r="D701" i="17"/>
  <c r="D698" i="17"/>
  <c r="D697" i="17"/>
  <c r="D696" i="17"/>
  <c r="D695" i="17"/>
  <c r="D694" i="17"/>
  <c r="D693" i="17"/>
  <c r="D679" i="17"/>
  <c r="D677" i="17"/>
  <c r="D676" i="17"/>
  <c r="D675" i="17"/>
  <c r="D674" i="17"/>
  <c r="D673" i="17"/>
  <c r="D671" i="17"/>
  <c r="D670" i="17"/>
  <c r="D669" i="17"/>
  <c r="D667" i="17"/>
  <c r="D665" i="17"/>
  <c r="D662" i="17"/>
  <c r="D661" i="17"/>
  <c r="D660" i="17"/>
  <c r="D659" i="17"/>
  <c r="D658" i="17"/>
  <c r="D657" i="17"/>
  <c r="D643" i="17"/>
  <c r="D641" i="17"/>
  <c r="D640" i="17"/>
  <c r="D639" i="17"/>
  <c r="D638" i="17"/>
  <c r="D637" i="17"/>
  <c r="D635" i="17"/>
  <c r="D634" i="17"/>
  <c r="D633" i="17"/>
  <c r="D631" i="17"/>
  <c r="D629" i="17"/>
  <c r="D626" i="17"/>
  <c r="D625" i="17"/>
  <c r="D624" i="17"/>
  <c r="D623" i="17"/>
  <c r="D622" i="17"/>
  <c r="D621" i="17"/>
  <c r="D607" i="17"/>
  <c r="D605" i="17"/>
  <c r="D604" i="17"/>
  <c r="D603" i="17"/>
  <c r="D602" i="17"/>
  <c r="D601" i="17"/>
  <c r="D599" i="17"/>
  <c r="D598" i="17"/>
  <c r="D597" i="17"/>
  <c r="D595" i="17"/>
  <c r="D593" i="17"/>
  <c r="D590" i="17"/>
  <c r="D589" i="17"/>
  <c r="D588" i="17"/>
  <c r="D587" i="17"/>
  <c r="D586" i="17"/>
  <c r="D585" i="17"/>
  <c r="D571" i="17"/>
  <c r="D569" i="17"/>
  <c r="D568" i="17"/>
  <c r="D567" i="17"/>
  <c r="D566" i="17"/>
  <c r="D565" i="17"/>
  <c r="D563" i="17"/>
  <c r="D562" i="17"/>
  <c r="D561" i="17"/>
  <c r="D559" i="17"/>
  <c r="D557" i="17"/>
  <c r="D554" i="17"/>
  <c r="D553" i="17"/>
  <c r="D552" i="17"/>
  <c r="D551" i="17"/>
  <c r="D550" i="17"/>
  <c r="D549" i="17"/>
  <c r="D535" i="17"/>
  <c r="D533" i="17"/>
  <c r="D532" i="17"/>
  <c r="D531" i="17"/>
  <c r="D530" i="17"/>
  <c r="D529" i="17"/>
  <c r="D527" i="17"/>
  <c r="D526" i="17"/>
  <c r="D525" i="17"/>
  <c r="D523" i="17"/>
  <c r="D521" i="17"/>
  <c r="D518" i="17"/>
  <c r="D517" i="17"/>
  <c r="D516" i="17"/>
  <c r="D515" i="17"/>
  <c r="D514" i="17"/>
  <c r="D513" i="17"/>
  <c r="D499" i="17"/>
  <c r="D497" i="17"/>
  <c r="D496" i="17"/>
  <c r="D495" i="17"/>
  <c r="D494" i="17"/>
  <c r="D493" i="17"/>
  <c r="D491" i="17"/>
  <c r="D490" i="17"/>
  <c r="D489" i="17"/>
  <c r="D487" i="17"/>
  <c r="D485" i="17"/>
  <c r="D482" i="17"/>
  <c r="D481" i="17"/>
  <c r="D480" i="17"/>
  <c r="D479" i="17"/>
  <c r="D478" i="17"/>
  <c r="D477" i="17"/>
  <c r="D463" i="17"/>
  <c r="D461" i="17"/>
  <c r="D460" i="17"/>
  <c r="D459" i="17"/>
  <c r="D458" i="17"/>
  <c r="D457" i="17"/>
  <c r="D455" i="17"/>
  <c r="D454" i="17"/>
  <c r="D453" i="17"/>
  <c r="D451" i="17"/>
  <c r="D449" i="17"/>
  <c r="D446" i="17"/>
  <c r="D445" i="17"/>
  <c r="D444" i="17"/>
  <c r="D443" i="17"/>
  <c r="D442" i="17"/>
  <c r="D441" i="17"/>
  <c r="D427" i="17"/>
  <c r="D425" i="17"/>
  <c r="D424" i="17"/>
  <c r="D423" i="17"/>
  <c r="D422" i="17"/>
  <c r="D421" i="17"/>
  <c r="D419" i="17"/>
  <c r="D418" i="17"/>
  <c r="D417" i="17"/>
  <c r="D415" i="17"/>
  <c r="D413" i="17"/>
  <c r="D410" i="17"/>
  <c r="D409" i="17"/>
  <c r="D408" i="17"/>
  <c r="D407" i="17"/>
  <c r="D406" i="17"/>
  <c r="D405" i="17"/>
  <c r="D391" i="17"/>
  <c r="D389" i="17"/>
  <c r="D388" i="17"/>
  <c r="D387" i="17"/>
  <c r="D386" i="17"/>
  <c r="D385" i="17"/>
  <c r="D383" i="17"/>
  <c r="D382" i="17"/>
  <c r="D381" i="17"/>
  <c r="D379" i="17"/>
  <c r="D377" i="17"/>
  <c r="D374" i="17"/>
  <c r="D373" i="17"/>
  <c r="D372" i="17"/>
  <c r="D371" i="17"/>
  <c r="D370" i="17"/>
  <c r="D369" i="17"/>
  <c r="D355" i="17"/>
  <c r="D353" i="17"/>
  <c r="D352" i="17"/>
  <c r="D351" i="17"/>
  <c r="D350" i="17"/>
  <c r="D349" i="17"/>
  <c r="D347" i="17"/>
  <c r="D346" i="17"/>
  <c r="D345" i="17"/>
  <c r="D343" i="17"/>
  <c r="D341" i="17"/>
  <c r="D338" i="17"/>
  <c r="D337" i="17"/>
  <c r="D336" i="17"/>
  <c r="D335" i="17"/>
  <c r="D334" i="17"/>
  <c r="D333" i="17"/>
  <c r="D319" i="17"/>
  <c r="D317" i="17"/>
  <c r="D316" i="17"/>
  <c r="D315" i="17"/>
  <c r="D314" i="17"/>
  <c r="D313" i="17"/>
  <c r="D311" i="17"/>
  <c r="D310" i="17"/>
  <c r="D309" i="17"/>
  <c r="D307" i="17"/>
  <c r="D305" i="17"/>
  <c r="D302" i="17"/>
  <c r="D301" i="17"/>
  <c r="D300" i="17"/>
  <c r="D299" i="17"/>
  <c r="D298" i="17"/>
  <c r="D297" i="17"/>
  <c r="D283" i="17"/>
  <c r="D281" i="17"/>
  <c r="D280" i="17"/>
  <c r="D279" i="17"/>
  <c r="D278" i="17"/>
  <c r="D277" i="17"/>
  <c r="D275" i="17"/>
  <c r="D274" i="17"/>
  <c r="D273" i="17"/>
  <c r="D271" i="17"/>
  <c r="D269" i="17"/>
  <c r="D266" i="17"/>
  <c r="D265" i="17"/>
  <c r="D264" i="17"/>
  <c r="D263" i="17"/>
  <c r="D262" i="17"/>
  <c r="D261" i="17"/>
  <c r="D247" i="17"/>
  <c r="D245" i="17"/>
  <c r="D244" i="17"/>
  <c r="D243" i="17"/>
  <c r="D242" i="17"/>
  <c r="D241" i="17"/>
  <c r="D239" i="17"/>
  <c r="D238" i="17"/>
  <c r="D237" i="17"/>
  <c r="D235" i="17"/>
  <c r="D233" i="17"/>
  <c r="D230" i="17"/>
  <c r="D229" i="17"/>
  <c r="D228" i="17"/>
  <c r="D227" i="17"/>
  <c r="D226" i="17"/>
  <c r="D225" i="17"/>
  <c r="D211" i="17"/>
  <c r="D209" i="17"/>
  <c r="D208" i="17"/>
  <c r="D207" i="17"/>
  <c r="D206" i="17"/>
  <c r="D205" i="17"/>
  <c r="D203" i="17"/>
  <c r="D202" i="17"/>
  <c r="D201" i="17"/>
  <c r="D199" i="17"/>
  <c r="D197" i="17"/>
  <c r="D194" i="17"/>
  <c r="D193" i="17"/>
  <c r="D192" i="17"/>
  <c r="D191" i="17"/>
  <c r="D190" i="17"/>
  <c r="D189" i="17"/>
  <c r="D175" i="17"/>
  <c r="D173" i="17"/>
  <c r="D172" i="17"/>
  <c r="D171" i="17"/>
  <c r="D170" i="17"/>
  <c r="D169" i="17"/>
  <c r="D167" i="17"/>
  <c r="D166" i="17"/>
  <c r="D165" i="17"/>
  <c r="D163" i="17"/>
  <c r="D161" i="17"/>
  <c r="D158" i="17"/>
  <c r="D157" i="17"/>
  <c r="D156" i="17"/>
  <c r="D155" i="17"/>
  <c r="D154" i="17"/>
  <c r="D153" i="17"/>
  <c r="D139" i="17"/>
  <c r="D137" i="17"/>
  <c r="D136" i="17"/>
  <c r="D135" i="17"/>
  <c r="D134" i="17"/>
  <c r="D26" i="17" s="1"/>
  <c r="D133" i="17"/>
  <c r="D131" i="17"/>
  <c r="D130" i="17"/>
  <c r="D129" i="17"/>
  <c r="D127" i="17"/>
  <c r="D125" i="17"/>
  <c r="D122" i="17"/>
  <c r="D121" i="17"/>
  <c r="D120" i="17"/>
  <c r="D119" i="17"/>
  <c r="D118" i="17"/>
  <c r="D117" i="17"/>
  <c r="D103" i="17"/>
  <c r="D101" i="17"/>
  <c r="D100" i="17"/>
  <c r="D99" i="17"/>
  <c r="D98" i="17"/>
  <c r="D97" i="17"/>
  <c r="D95" i="17"/>
  <c r="D94" i="17"/>
  <c r="D93" i="17"/>
  <c r="D91" i="17"/>
  <c r="D89" i="17"/>
  <c r="D86" i="17"/>
  <c r="D85" i="17"/>
  <c r="D84" i="17"/>
  <c r="D83" i="17"/>
  <c r="D82" i="17"/>
  <c r="D81" i="17"/>
  <c r="D67" i="17"/>
  <c r="D65" i="17"/>
  <c r="D64" i="17"/>
  <c r="D28" i="17" s="1"/>
  <c r="D63" i="17"/>
  <c r="D62" i="17"/>
  <c r="D61" i="17"/>
  <c r="D59" i="17"/>
  <c r="D58" i="17"/>
  <c r="D57" i="17"/>
  <c r="D55" i="17"/>
  <c r="D53" i="17"/>
  <c r="D17" i="17" s="1"/>
  <c r="D50" i="17"/>
  <c r="D49" i="17"/>
  <c r="D48" i="17"/>
  <c r="D47" i="17"/>
  <c r="D46" i="17"/>
  <c r="D45" i="17"/>
  <c r="D27" i="17"/>
  <c r="D751" i="16"/>
  <c r="D749" i="16"/>
  <c r="D748" i="16"/>
  <c r="D747" i="16"/>
  <c r="D746" i="16"/>
  <c r="D745" i="16"/>
  <c r="D743" i="16"/>
  <c r="D742" i="16"/>
  <c r="D741" i="16"/>
  <c r="D739" i="16"/>
  <c r="D737" i="16"/>
  <c r="D734" i="16"/>
  <c r="D733" i="16"/>
  <c r="D732" i="16"/>
  <c r="D731" i="16"/>
  <c r="D730" i="16"/>
  <c r="D729" i="16"/>
  <c r="D715" i="16"/>
  <c r="D713" i="16"/>
  <c r="D712" i="16"/>
  <c r="D711" i="16"/>
  <c r="D710" i="16"/>
  <c r="D709" i="16"/>
  <c r="D707" i="16"/>
  <c r="D706" i="16"/>
  <c r="D705" i="16"/>
  <c r="D703" i="16"/>
  <c r="D701" i="16"/>
  <c r="D698" i="16"/>
  <c r="D697" i="16"/>
  <c r="D696" i="16"/>
  <c r="D695" i="16"/>
  <c r="D694" i="16"/>
  <c r="D693" i="16"/>
  <c r="D679" i="16"/>
  <c r="D677" i="16"/>
  <c r="D676" i="16"/>
  <c r="D675" i="16"/>
  <c r="D674" i="16"/>
  <c r="D673" i="16"/>
  <c r="D671" i="16"/>
  <c r="D670" i="16"/>
  <c r="D669" i="16"/>
  <c r="D667" i="16"/>
  <c r="D665" i="16"/>
  <c r="D662" i="16"/>
  <c r="D661" i="16"/>
  <c r="D660" i="16"/>
  <c r="D659" i="16"/>
  <c r="D658" i="16"/>
  <c r="D657" i="16"/>
  <c r="D643" i="16"/>
  <c r="D641" i="16"/>
  <c r="D640" i="16"/>
  <c r="D639" i="16"/>
  <c r="D638" i="16"/>
  <c r="D637" i="16"/>
  <c r="D635" i="16"/>
  <c r="D634" i="16"/>
  <c r="D633" i="16"/>
  <c r="D631" i="16"/>
  <c r="D629" i="16"/>
  <c r="D626" i="16"/>
  <c r="D625" i="16"/>
  <c r="D624" i="16"/>
  <c r="D623" i="16"/>
  <c r="D622" i="16"/>
  <c r="D621" i="16"/>
  <c r="D607" i="16"/>
  <c r="D605" i="16"/>
  <c r="D604" i="16"/>
  <c r="D603" i="16"/>
  <c r="D602" i="16"/>
  <c r="D601" i="16"/>
  <c r="D599" i="16"/>
  <c r="D598" i="16"/>
  <c r="D597" i="16"/>
  <c r="D595" i="16"/>
  <c r="D593" i="16"/>
  <c r="D590" i="16"/>
  <c r="D589" i="16"/>
  <c r="D588" i="16"/>
  <c r="D587" i="16"/>
  <c r="D586" i="16"/>
  <c r="D585" i="16"/>
  <c r="D571" i="16"/>
  <c r="D569" i="16"/>
  <c r="D568" i="16"/>
  <c r="D567" i="16"/>
  <c r="D566" i="16"/>
  <c r="D565" i="16"/>
  <c r="D563" i="16"/>
  <c r="D562" i="16"/>
  <c r="D561" i="16"/>
  <c r="D559" i="16"/>
  <c r="D557" i="16"/>
  <c r="D554" i="16"/>
  <c r="D553" i="16"/>
  <c r="D552" i="16"/>
  <c r="D551" i="16"/>
  <c r="D550" i="16"/>
  <c r="D549" i="16"/>
  <c r="D535" i="16"/>
  <c r="D533" i="16"/>
  <c r="D532" i="16"/>
  <c r="D531" i="16"/>
  <c r="D530" i="16"/>
  <c r="D529" i="16"/>
  <c r="D527" i="16"/>
  <c r="D526" i="16"/>
  <c r="D525" i="16"/>
  <c r="D523" i="16"/>
  <c r="D521" i="16"/>
  <c r="D518" i="16"/>
  <c r="D517" i="16"/>
  <c r="D516" i="16"/>
  <c r="D515" i="16"/>
  <c r="D514" i="16"/>
  <c r="D513" i="16"/>
  <c r="D499" i="16"/>
  <c r="D497" i="16"/>
  <c r="D496" i="16"/>
  <c r="D495" i="16"/>
  <c r="D494" i="16"/>
  <c r="D493" i="16"/>
  <c r="D491" i="16"/>
  <c r="D490" i="16"/>
  <c r="D489" i="16"/>
  <c r="D487" i="16"/>
  <c r="D485" i="16"/>
  <c r="D482" i="16"/>
  <c r="D481" i="16"/>
  <c r="D480" i="16"/>
  <c r="D479" i="16"/>
  <c r="D478" i="16"/>
  <c r="D477" i="16"/>
  <c r="D463" i="16"/>
  <c r="D461" i="16"/>
  <c r="D460" i="16"/>
  <c r="D459" i="16"/>
  <c r="D458" i="16"/>
  <c r="D457" i="16"/>
  <c r="D455" i="16"/>
  <c r="D454" i="16"/>
  <c r="D453" i="16"/>
  <c r="D451" i="16"/>
  <c r="D449" i="16"/>
  <c r="D446" i="16"/>
  <c r="D445" i="16"/>
  <c r="D444" i="16"/>
  <c r="D443" i="16"/>
  <c r="D442" i="16"/>
  <c r="D441" i="16"/>
  <c r="D427" i="16"/>
  <c r="D425" i="16"/>
  <c r="D424" i="16"/>
  <c r="D423" i="16"/>
  <c r="D422" i="16"/>
  <c r="D421" i="16"/>
  <c r="D419" i="16"/>
  <c r="D418" i="16"/>
  <c r="D417" i="16"/>
  <c r="D415" i="16"/>
  <c r="D413" i="16"/>
  <c r="D410" i="16"/>
  <c r="D409" i="16"/>
  <c r="D408" i="16"/>
  <c r="D407" i="16"/>
  <c r="D406" i="16"/>
  <c r="D405" i="16"/>
  <c r="D391" i="16"/>
  <c r="D389" i="16"/>
  <c r="D388" i="16"/>
  <c r="D387" i="16"/>
  <c r="D386" i="16"/>
  <c r="D385" i="16"/>
  <c r="D383" i="16"/>
  <c r="D382" i="16"/>
  <c r="D381" i="16"/>
  <c r="D379" i="16"/>
  <c r="D377" i="16"/>
  <c r="D374" i="16"/>
  <c r="D373" i="16"/>
  <c r="D372" i="16"/>
  <c r="D371" i="16"/>
  <c r="D370" i="16"/>
  <c r="D369" i="16"/>
  <c r="D355" i="16"/>
  <c r="D353" i="16"/>
  <c r="D352" i="16"/>
  <c r="D351" i="16"/>
  <c r="D350" i="16"/>
  <c r="D349" i="16"/>
  <c r="D347" i="16"/>
  <c r="D346" i="16"/>
  <c r="D345" i="16"/>
  <c r="D343" i="16"/>
  <c r="D341" i="16"/>
  <c r="D338" i="16"/>
  <c r="D337" i="16"/>
  <c r="D336" i="16"/>
  <c r="D335" i="16"/>
  <c r="D334" i="16"/>
  <c r="D333" i="16"/>
  <c r="D319" i="16"/>
  <c r="D317" i="16"/>
  <c r="D316" i="16"/>
  <c r="D28" i="16" s="1"/>
  <c r="D315" i="16"/>
  <c r="D314" i="16"/>
  <c r="D313" i="16"/>
  <c r="D311" i="16"/>
  <c r="D310" i="16"/>
  <c r="D309" i="16"/>
  <c r="D307" i="16"/>
  <c r="D305" i="16"/>
  <c r="D17" i="16" s="1"/>
  <c r="D302" i="16"/>
  <c r="D301" i="16"/>
  <c r="D300" i="16"/>
  <c r="D299" i="16"/>
  <c r="D298" i="16"/>
  <c r="D297" i="16"/>
  <c r="D283" i="16"/>
  <c r="D281" i="16"/>
  <c r="D280" i="16"/>
  <c r="D279" i="16"/>
  <c r="D278" i="16"/>
  <c r="D277" i="16"/>
  <c r="D275" i="16"/>
  <c r="D274" i="16"/>
  <c r="D273" i="16"/>
  <c r="D271" i="16"/>
  <c r="D269" i="16"/>
  <c r="D266" i="16"/>
  <c r="D265" i="16"/>
  <c r="D264" i="16"/>
  <c r="D263" i="16"/>
  <c r="D262" i="16"/>
  <c r="D261" i="16"/>
  <c r="D247" i="16"/>
  <c r="D31" i="16" s="1"/>
  <c r="D245" i="16"/>
  <c r="D244" i="16"/>
  <c r="D243" i="16"/>
  <c r="D242" i="16"/>
  <c r="D241" i="16"/>
  <c r="D239" i="16"/>
  <c r="D238" i="16"/>
  <c r="D237" i="16"/>
  <c r="D21" i="16" s="1"/>
  <c r="D235" i="16"/>
  <c r="D233" i="16"/>
  <c r="D230" i="16"/>
  <c r="D229" i="16"/>
  <c r="D228" i="16"/>
  <c r="D227" i="16"/>
  <c r="D226" i="16"/>
  <c r="D225" i="16"/>
  <c r="D211" i="16"/>
  <c r="D209" i="16"/>
  <c r="D208" i="16"/>
  <c r="D207" i="16"/>
  <c r="D206" i="16"/>
  <c r="D205" i="16"/>
  <c r="D203" i="16"/>
  <c r="D202" i="16"/>
  <c r="D201" i="16"/>
  <c r="D199" i="16"/>
  <c r="D197" i="16"/>
  <c r="D194" i="16"/>
  <c r="D193" i="16"/>
  <c r="D192" i="16"/>
  <c r="D191" i="16"/>
  <c r="D190" i="16"/>
  <c r="D189" i="16"/>
  <c r="D175" i="16"/>
  <c r="D173" i="16"/>
  <c r="D172" i="16"/>
  <c r="D171" i="16"/>
  <c r="D170" i="16"/>
  <c r="D169" i="16"/>
  <c r="D167" i="16"/>
  <c r="D166" i="16"/>
  <c r="D165" i="16"/>
  <c r="D163" i="16"/>
  <c r="D161" i="16"/>
  <c r="D158" i="16"/>
  <c r="D157" i="16"/>
  <c r="D156" i="16"/>
  <c r="D155" i="16"/>
  <c r="D154" i="16"/>
  <c r="D153" i="16"/>
  <c r="D139" i="16"/>
  <c r="D137" i="16"/>
  <c r="D136" i="16"/>
  <c r="D135" i="16"/>
  <c r="D134" i="16"/>
  <c r="D133" i="16"/>
  <c r="D131" i="16"/>
  <c r="D23" i="16" s="1"/>
  <c r="D130" i="16"/>
  <c r="D129" i="16"/>
  <c r="D127" i="16"/>
  <c r="D125" i="16"/>
  <c r="D122" i="16"/>
  <c r="D121" i="16"/>
  <c r="D120" i="16"/>
  <c r="D119" i="16"/>
  <c r="D118" i="16"/>
  <c r="D117" i="16"/>
  <c r="D103" i="16"/>
  <c r="D101" i="16"/>
  <c r="D100" i="16"/>
  <c r="D99" i="16"/>
  <c r="D98" i="16"/>
  <c r="D26" i="16" s="1"/>
  <c r="D97" i="16"/>
  <c r="D95" i="16"/>
  <c r="D94" i="16"/>
  <c r="D93" i="16"/>
  <c r="D91" i="16"/>
  <c r="D89" i="16"/>
  <c r="D86" i="16"/>
  <c r="D85" i="16"/>
  <c r="D13" i="16" s="1"/>
  <c r="D84" i="16"/>
  <c r="D12" i="16" s="1"/>
  <c r="D83" i="16"/>
  <c r="D82" i="16"/>
  <c r="D81" i="16"/>
  <c r="D67" i="16"/>
  <c r="D65" i="16"/>
  <c r="D64" i="16"/>
  <c r="D63" i="16"/>
  <c r="D27" i="16" s="1"/>
  <c r="D62" i="16"/>
  <c r="D61" i="16"/>
  <c r="D59" i="16"/>
  <c r="D58" i="16"/>
  <c r="D57" i="16"/>
  <c r="D55" i="16"/>
  <c r="D53" i="16"/>
  <c r="D50" i="16"/>
  <c r="D14" i="16" s="1"/>
  <c r="D49" i="16"/>
  <c r="D48" i="16"/>
  <c r="D47" i="16"/>
  <c r="D46" i="16"/>
  <c r="D10" i="16" s="1"/>
  <c r="D45" i="16"/>
  <c r="D751" i="18"/>
  <c r="D749" i="18"/>
  <c r="D748" i="18"/>
  <c r="D747" i="18"/>
  <c r="D746" i="18"/>
  <c r="D745" i="18"/>
  <c r="D743" i="18"/>
  <c r="D742" i="18"/>
  <c r="D741" i="18"/>
  <c r="D739" i="18"/>
  <c r="D737" i="18"/>
  <c r="D734" i="18"/>
  <c r="D733" i="18"/>
  <c r="D732" i="18"/>
  <c r="D731" i="18"/>
  <c r="D730" i="18"/>
  <c r="D729" i="18"/>
  <c r="D715" i="18"/>
  <c r="D713" i="18"/>
  <c r="D712" i="18"/>
  <c r="D711" i="18"/>
  <c r="D710" i="18"/>
  <c r="D709" i="18"/>
  <c r="D707" i="18"/>
  <c r="D706" i="18"/>
  <c r="D705" i="18"/>
  <c r="D703" i="18"/>
  <c r="D701" i="18"/>
  <c r="D698" i="18"/>
  <c r="D697" i="18"/>
  <c r="D696" i="18"/>
  <c r="D695" i="18"/>
  <c r="D694" i="18"/>
  <c r="D693" i="18"/>
  <c r="D679" i="18"/>
  <c r="D677" i="18"/>
  <c r="D676" i="18"/>
  <c r="D675" i="18"/>
  <c r="D674" i="18"/>
  <c r="D673" i="18"/>
  <c r="D671" i="18"/>
  <c r="D670" i="18"/>
  <c r="D669" i="18"/>
  <c r="D667" i="18"/>
  <c r="D665" i="18"/>
  <c r="D662" i="18"/>
  <c r="D661" i="18"/>
  <c r="D660" i="18"/>
  <c r="D659" i="18"/>
  <c r="D658" i="18"/>
  <c r="D657" i="18"/>
  <c r="D643" i="18"/>
  <c r="D641" i="18"/>
  <c r="D640" i="18"/>
  <c r="D639" i="18"/>
  <c r="D638" i="18"/>
  <c r="D637" i="18"/>
  <c r="D635" i="18"/>
  <c r="D634" i="18"/>
  <c r="D633" i="18"/>
  <c r="D631" i="18"/>
  <c r="D629" i="18"/>
  <c r="D626" i="18"/>
  <c r="D625" i="18"/>
  <c r="D624" i="18"/>
  <c r="D623" i="18"/>
  <c r="D622" i="18"/>
  <c r="D621" i="18"/>
  <c r="D607" i="18"/>
  <c r="D605" i="18"/>
  <c r="D604" i="18"/>
  <c r="D603" i="18"/>
  <c r="D602" i="18"/>
  <c r="D601" i="18"/>
  <c r="D599" i="18"/>
  <c r="D598" i="18"/>
  <c r="D597" i="18"/>
  <c r="D595" i="18"/>
  <c r="D593" i="18"/>
  <c r="D590" i="18"/>
  <c r="D589" i="18"/>
  <c r="D588" i="18"/>
  <c r="D587" i="18"/>
  <c r="D586" i="18"/>
  <c r="D585" i="18"/>
  <c r="D571" i="18"/>
  <c r="D569" i="18"/>
  <c r="D568" i="18"/>
  <c r="D567" i="18"/>
  <c r="D566" i="18"/>
  <c r="D565" i="18"/>
  <c r="D563" i="18"/>
  <c r="D562" i="18"/>
  <c r="D561" i="18"/>
  <c r="D559" i="18"/>
  <c r="D557" i="18"/>
  <c r="D554" i="18"/>
  <c r="D553" i="18"/>
  <c r="D552" i="18"/>
  <c r="D551" i="18"/>
  <c r="D550" i="18"/>
  <c r="D549" i="18"/>
  <c r="D535" i="18"/>
  <c r="D533" i="18"/>
  <c r="D532" i="18"/>
  <c r="D531" i="18"/>
  <c r="D530" i="18"/>
  <c r="D529" i="18"/>
  <c r="D527" i="18"/>
  <c r="D526" i="18"/>
  <c r="D525" i="18"/>
  <c r="D523" i="18"/>
  <c r="D521" i="18"/>
  <c r="D518" i="18"/>
  <c r="D517" i="18"/>
  <c r="D516" i="18"/>
  <c r="D515" i="18"/>
  <c r="D514" i="18"/>
  <c r="D513" i="18"/>
  <c r="D499" i="18"/>
  <c r="D497" i="18"/>
  <c r="D496" i="18"/>
  <c r="D495" i="18"/>
  <c r="D494" i="18"/>
  <c r="D493" i="18"/>
  <c r="D491" i="18"/>
  <c r="D490" i="18"/>
  <c r="D489" i="18"/>
  <c r="D487" i="18"/>
  <c r="D485" i="18"/>
  <c r="D482" i="18"/>
  <c r="D481" i="18"/>
  <c r="D480" i="18"/>
  <c r="D479" i="18"/>
  <c r="D478" i="18"/>
  <c r="D477" i="18"/>
  <c r="D463" i="18"/>
  <c r="D461" i="18"/>
  <c r="D460" i="18"/>
  <c r="D459" i="18"/>
  <c r="D458" i="18"/>
  <c r="D457" i="18"/>
  <c r="D455" i="18"/>
  <c r="D454" i="18"/>
  <c r="D453" i="18"/>
  <c r="D451" i="18"/>
  <c r="D449" i="18"/>
  <c r="D446" i="18"/>
  <c r="D445" i="18"/>
  <c r="D444" i="18"/>
  <c r="D443" i="18"/>
  <c r="D442" i="18"/>
  <c r="D441" i="18"/>
  <c r="D427" i="18"/>
  <c r="D425" i="18"/>
  <c r="D424" i="18"/>
  <c r="D423" i="18"/>
  <c r="D422" i="18"/>
  <c r="D421" i="18"/>
  <c r="D419" i="18"/>
  <c r="D418" i="18"/>
  <c r="D417" i="18"/>
  <c r="D415" i="18"/>
  <c r="D413" i="18"/>
  <c r="D410" i="18"/>
  <c r="D409" i="18"/>
  <c r="D408" i="18"/>
  <c r="D407" i="18"/>
  <c r="D406" i="18"/>
  <c r="D405" i="18"/>
  <c r="D391" i="18"/>
  <c r="D389" i="18"/>
  <c r="D388" i="18"/>
  <c r="D387" i="18"/>
  <c r="D386" i="18"/>
  <c r="D385" i="18"/>
  <c r="D383" i="18"/>
  <c r="D382" i="18"/>
  <c r="D381" i="18"/>
  <c r="D379" i="18"/>
  <c r="D377" i="18"/>
  <c r="D374" i="18"/>
  <c r="D373" i="18"/>
  <c r="D372" i="18"/>
  <c r="D371" i="18"/>
  <c r="D370" i="18"/>
  <c r="D369" i="18"/>
  <c r="D355" i="18"/>
  <c r="D353" i="18"/>
  <c r="D352" i="18"/>
  <c r="D351" i="18"/>
  <c r="D350" i="18"/>
  <c r="D349" i="18"/>
  <c r="D347" i="18"/>
  <c r="D346" i="18"/>
  <c r="D345" i="18"/>
  <c r="D343" i="18"/>
  <c r="D341" i="18"/>
  <c r="D338" i="18"/>
  <c r="D337" i="18"/>
  <c r="D336" i="18"/>
  <c r="D335" i="18"/>
  <c r="D334" i="18"/>
  <c r="D333" i="18"/>
  <c r="D319" i="18"/>
  <c r="D317" i="18"/>
  <c r="D316" i="18"/>
  <c r="D315" i="18"/>
  <c r="D314" i="18"/>
  <c r="D26" i="18" s="1"/>
  <c r="D313" i="18"/>
  <c r="D311" i="18"/>
  <c r="D310" i="18"/>
  <c r="D309" i="18"/>
  <c r="D307" i="18"/>
  <c r="D305" i="18"/>
  <c r="D302" i="18"/>
  <c r="D301" i="18"/>
  <c r="D300" i="18"/>
  <c r="D299" i="18"/>
  <c r="D298" i="18"/>
  <c r="D297" i="18"/>
  <c r="D283" i="18"/>
  <c r="D281" i="18"/>
  <c r="D280" i="18"/>
  <c r="D279" i="18"/>
  <c r="D27" i="18" s="1"/>
  <c r="D278" i="18"/>
  <c r="D277" i="18"/>
  <c r="D275" i="18"/>
  <c r="D274" i="18"/>
  <c r="D273" i="18"/>
  <c r="D271" i="18"/>
  <c r="D269" i="18"/>
  <c r="D266" i="18"/>
  <c r="D265" i="18"/>
  <c r="D264" i="18"/>
  <c r="D263" i="18"/>
  <c r="D262" i="18"/>
  <c r="D261" i="18"/>
  <c r="D247" i="18"/>
  <c r="D245" i="18"/>
  <c r="D244" i="18"/>
  <c r="D28" i="18" s="1"/>
  <c r="D243" i="18"/>
  <c r="D242" i="18"/>
  <c r="D241" i="18"/>
  <c r="D239" i="18"/>
  <c r="D238" i="18"/>
  <c r="D237" i="18"/>
  <c r="D235" i="18"/>
  <c r="D233" i="18"/>
  <c r="D17" i="18" s="1"/>
  <c r="D230" i="18"/>
  <c r="D229" i="18"/>
  <c r="D228" i="18"/>
  <c r="D227" i="18"/>
  <c r="D226" i="18"/>
  <c r="D225" i="18"/>
  <c r="D211" i="18"/>
  <c r="D209" i="18"/>
  <c r="D208" i="18"/>
  <c r="D207" i="18"/>
  <c r="D206" i="18"/>
  <c r="D205" i="18"/>
  <c r="D203" i="18"/>
  <c r="D202" i="18"/>
  <c r="D201" i="18"/>
  <c r="D199" i="18"/>
  <c r="D197" i="18"/>
  <c r="D194" i="18"/>
  <c r="D193" i="18"/>
  <c r="D192" i="18"/>
  <c r="D191" i="18"/>
  <c r="D190" i="18"/>
  <c r="D189" i="18"/>
  <c r="D175" i="18"/>
  <c r="D31" i="18" s="1"/>
  <c r="D173" i="18"/>
  <c r="D172" i="18"/>
  <c r="D171" i="18"/>
  <c r="D170" i="18"/>
  <c r="D169" i="18"/>
  <c r="D167" i="18"/>
  <c r="D166" i="18"/>
  <c r="D165" i="18"/>
  <c r="D21" i="18" s="1"/>
  <c r="D163" i="18"/>
  <c r="D161" i="18"/>
  <c r="D158" i="18"/>
  <c r="D157" i="18"/>
  <c r="D156" i="18"/>
  <c r="D155" i="18"/>
  <c r="D154" i="18"/>
  <c r="D153" i="18"/>
  <c r="D139" i="18"/>
  <c r="D137" i="18"/>
  <c r="D136" i="18"/>
  <c r="D135" i="18"/>
  <c r="D134" i="18"/>
  <c r="D133" i="18"/>
  <c r="D131" i="18"/>
  <c r="D130" i="18"/>
  <c r="D129" i="18"/>
  <c r="D127" i="18"/>
  <c r="D125" i="18"/>
  <c r="D122" i="18"/>
  <c r="D121" i="18"/>
  <c r="D120" i="18"/>
  <c r="D119" i="18"/>
  <c r="D118" i="18"/>
  <c r="D117" i="18"/>
  <c r="D103" i="18"/>
  <c r="D101" i="18"/>
  <c r="D100" i="18"/>
  <c r="D99" i="18"/>
  <c r="D98" i="18"/>
  <c r="D97" i="18"/>
  <c r="D95" i="18"/>
  <c r="D94" i="18"/>
  <c r="D93" i="18"/>
  <c r="D91" i="18"/>
  <c r="D89" i="18"/>
  <c r="D86" i="18"/>
  <c r="D85" i="18"/>
  <c r="D84" i="18"/>
  <c r="D83" i="18"/>
  <c r="D82" i="18"/>
  <c r="D81" i="18"/>
  <c r="D67" i="18"/>
  <c r="D65" i="18"/>
  <c r="D64" i="18"/>
  <c r="D63" i="18"/>
  <c r="D62" i="18"/>
  <c r="D61" i="18"/>
  <c r="D59" i="18"/>
  <c r="D58" i="18"/>
  <c r="D57" i="18"/>
  <c r="D55" i="18"/>
  <c r="D53" i="18"/>
  <c r="D50" i="18"/>
  <c r="D14" i="18" s="1"/>
  <c r="D49" i="18"/>
  <c r="D48" i="18"/>
  <c r="D12" i="18" s="1"/>
  <c r="D47" i="18"/>
  <c r="D46" i="18"/>
  <c r="D45" i="18"/>
  <c r="D23" i="18"/>
  <c r="D751" i="15"/>
  <c r="D749" i="15"/>
  <c r="D748" i="15"/>
  <c r="D747" i="15"/>
  <c r="D746" i="15"/>
  <c r="D745" i="15"/>
  <c r="D743" i="15"/>
  <c r="D742" i="15"/>
  <c r="D741" i="15"/>
  <c r="D739" i="15"/>
  <c r="D737" i="15"/>
  <c r="D734" i="15"/>
  <c r="D733" i="15"/>
  <c r="D732" i="15"/>
  <c r="D731" i="15"/>
  <c r="D730" i="15"/>
  <c r="D729" i="15"/>
  <c r="D715" i="15"/>
  <c r="D713" i="15"/>
  <c r="D712" i="15"/>
  <c r="D711" i="15"/>
  <c r="D710" i="15"/>
  <c r="D709" i="15"/>
  <c r="D707" i="15"/>
  <c r="D706" i="15"/>
  <c r="D705" i="15"/>
  <c r="D703" i="15"/>
  <c r="D701" i="15"/>
  <c r="D698" i="15"/>
  <c r="D697" i="15"/>
  <c r="D696" i="15"/>
  <c r="D695" i="15"/>
  <c r="D694" i="15"/>
  <c r="D693" i="15"/>
  <c r="D679" i="15"/>
  <c r="D677" i="15"/>
  <c r="D676" i="15"/>
  <c r="D675" i="15"/>
  <c r="D674" i="15"/>
  <c r="D673" i="15"/>
  <c r="D671" i="15"/>
  <c r="D670" i="15"/>
  <c r="D669" i="15"/>
  <c r="D667" i="15"/>
  <c r="D665" i="15"/>
  <c r="D662" i="15"/>
  <c r="D661" i="15"/>
  <c r="D660" i="15"/>
  <c r="D659" i="15"/>
  <c r="D658" i="15"/>
  <c r="D657" i="15"/>
  <c r="D643" i="15"/>
  <c r="D641" i="15"/>
  <c r="D640" i="15"/>
  <c r="D639" i="15"/>
  <c r="D638" i="15"/>
  <c r="D637" i="15"/>
  <c r="D635" i="15"/>
  <c r="D634" i="15"/>
  <c r="D633" i="15"/>
  <c r="D631" i="15"/>
  <c r="D629" i="15"/>
  <c r="D626" i="15"/>
  <c r="D625" i="15"/>
  <c r="D624" i="15"/>
  <c r="D623" i="15"/>
  <c r="D622" i="15"/>
  <c r="D621" i="15"/>
  <c r="D607" i="15"/>
  <c r="D605" i="15"/>
  <c r="D604" i="15"/>
  <c r="D603" i="15"/>
  <c r="D602" i="15"/>
  <c r="D601" i="15"/>
  <c r="D599" i="15"/>
  <c r="D598" i="15"/>
  <c r="D597" i="15"/>
  <c r="D595" i="15"/>
  <c r="D593" i="15"/>
  <c r="D590" i="15"/>
  <c r="D589" i="15"/>
  <c r="D588" i="15"/>
  <c r="D587" i="15"/>
  <c r="D586" i="15"/>
  <c r="D585" i="15"/>
  <c r="D571" i="15"/>
  <c r="D569" i="15"/>
  <c r="D568" i="15"/>
  <c r="D567" i="15"/>
  <c r="D566" i="15"/>
  <c r="D565" i="15"/>
  <c r="D563" i="15"/>
  <c r="D562" i="15"/>
  <c r="D561" i="15"/>
  <c r="D559" i="15"/>
  <c r="D557" i="15"/>
  <c r="D554" i="15"/>
  <c r="D553" i="15"/>
  <c r="D552" i="15"/>
  <c r="D551" i="15"/>
  <c r="D550" i="15"/>
  <c r="D549" i="15"/>
  <c r="D535" i="15"/>
  <c r="D533" i="15"/>
  <c r="D532" i="15"/>
  <c r="D531" i="15"/>
  <c r="D530" i="15"/>
  <c r="D529" i="15"/>
  <c r="D527" i="15"/>
  <c r="D526" i="15"/>
  <c r="D525" i="15"/>
  <c r="D523" i="15"/>
  <c r="D521" i="15"/>
  <c r="D518" i="15"/>
  <c r="D517" i="15"/>
  <c r="D516" i="15"/>
  <c r="D515" i="15"/>
  <c r="D514" i="15"/>
  <c r="D513" i="15"/>
  <c r="D499" i="15"/>
  <c r="D497" i="15"/>
  <c r="D496" i="15"/>
  <c r="D495" i="15"/>
  <c r="D494" i="15"/>
  <c r="D493" i="15"/>
  <c r="D491" i="15"/>
  <c r="D490" i="15"/>
  <c r="D489" i="15"/>
  <c r="D487" i="15"/>
  <c r="D485" i="15"/>
  <c r="D482" i="15"/>
  <c r="D481" i="15"/>
  <c r="D480" i="15"/>
  <c r="D479" i="15"/>
  <c r="D478" i="15"/>
  <c r="D477" i="15"/>
  <c r="D463" i="15"/>
  <c r="D461" i="15"/>
  <c r="D460" i="15"/>
  <c r="D459" i="15"/>
  <c r="D458" i="15"/>
  <c r="D457" i="15"/>
  <c r="D455" i="15"/>
  <c r="D454" i="15"/>
  <c r="D453" i="15"/>
  <c r="D451" i="15"/>
  <c r="D449" i="15"/>
  <c r="D446" i="15"/>
  <c r="D445" i="15"/>
  <c r="D444" i="15"/>
  <c r="D443" i="15"/>
  <c r="D442" i="15"/>
  <c r="D441" i="15"/>
  <c r="D427" i="15"/>
  <c r="D425" i="15"/>
  <c r="D424" i="15"/>
  <c r="D423" i="15"/>
  <c r="D422" i="15"/>
  <c r="D421" i="15"/>
  <c r="D419" i="15"/>
  <c r="D418" i="15"/>
  <c r="D417" i="15"/>
  <c r="D415" i="15"/>
  <c r="D413" i="15"/>
  <c r="D410" i="15"/>
  <c r="D409" i="15"/>
  <c r="D408" i="15"/>
  <c r="D407" i="15"/>
  <c r="D406" i="15"/>
  <c r="D405" i="15"/>
  <c r="D391" i="15"/>
  <c r="D389" i="15"/>
  <c r="D388" i="15"/>
  <c r="D387" i="15"/>
  <c r="D386" i="15"/>
  <c r="D385" i="15"/>
  <c r="D383" i="15"/>
  <c r="D382" i="15"/>
  <c r="D381" i="15"/>
  <c r="D379" i="15"/>
  <c r="D377" i="15"/>
  <c r="D374" i="15"/>
  <c r="D373" i="15"/>
  <c r="D372" i="15"/>
  <c r="D371" i="15"/>
  <c r="D370" i="15"/>
  <c r="D369" i="15"/>
  <c r="D355" i="15"/>
  <c r="D353" i="15"/>
  <c r="D352" i="15"/>
  <c r="D351" i="15"/>
  <c r="D350" i="15"/>
  <c r="D349" i="15"/>
  <c r="D347" i="15"/>
  <c r="D346" i="15"/>
  <c r="D345" i="15"/>
  <c r="D343" i="15"/>
  <c r="D341" i="15"/>
  <c r="D338" i="15"/>
  <c r="D337" i="15"/>
  <c r="D336" i="15"/>
  <c r="D335" i="15"/>
  <c r="D334" i="15"/>
  <c r="D333" i="15"/>
  <c r="D319" i="15"/>
  <c r="D317" i="15"/>
  <c r="D316" i="15"/>
  <c r="D315" i="15"/>
  <c r="D314" i="15"/>
  <c r="D313" i="15"/>
  <c r="D311" i="15"/>
  <c r="D310" i="15"/>
  <c r="D309" i="15"/>
  <c r="D307" i="15"/>
  <c r="D305" i="15"/>
  <c r="D302" i="15"/>
  <c r="D301" i="15"/>
  <c r="D300" i="15"/>
  <c r="D299" i="15"/>
  <c r="D298" i="15"/>
  <c r="D297" i="15"/>
  <c r="D283" i="15"/>
  <c r="D281" i="15"/>
  <c r="D280" i="15"/>
  <c r="D279" i="15"/>
  <c r="D278" i="15"/>
  <c r="D277" i="15"/>
  <c r="D275" i="15"/>
  <c r="D23" i="15" s="1"/>
  <c r="D274" i="15"/>
  <c r="D273" i="15"/>
  <c r="D271" i="15"/>
  <c r="D269" i="15"/>
  <c r="D266" i="15"/>
  <c r="D265" i="15"/>
  <c r="D264" i="15"/>
  <c r="D263" i="15"/>
  <c r="D262" i="15"/>
  <c r="D261" i="15"/>
  <c r="D247" i="15"/>
  <c r="D245" i="15"/>
  <c r="D244" i="15"/>
  <c r="D243" i="15"/>
  <c r="D242" i="15"/>
  <c r="D241" i="15"/>
  <c r="D239" i="15"/>
  <c r="D238" i="15"/>
  <c r="D237" i="15"/>
  <c r="D235" i="15"/>
  <c r="D233" i="15"/>
  <c r="D230" i="15"/>
  <c r="D229" i="15"/>
  <c r="D228" i="15"/>
  <c r="D227" i="15"/>
  <c r="D226" i="15"/>
  <c r="D225" i="15"/>
  <c r="D211" i="15"/>
  <c r="D209" i="15"/>
  <c r="D208" i="15"/>
  <c r="D207" i="15"/>
  <c r="D206" i="15"/>
  <c r="D26" i="15" s="1"/>
  <c r="D205" i="15"/>
  <c r="D203" i="15"/>
  <c r="D202" i="15"/>
  <c r="D201" i="15"/>
  <c r="D199" i="15"/>
  <c r="D197" i="15"/>
  <c r="D194" i="15"/>
  <c r="D14" i="15" s="1"/>
  <c r="D193" i="15"/>
  <c r="D192" i="15"/>
  <c r="D191" i="15"/>
  <c r="D190" i="15"/>
  <c r="D189" i="15"/>
  <c r="D175" i="15"/>
  <c r="D173" i="15"/>
  <c r="D172" i="15"/>
  <c r="D171" i="15"/>
  <c r="D27" i="15" s="1"/>
  <c r="D170" i="15"/>
  <c r="D169" i="15"/>
  <c r="D167" i="15"/>
  <c r="D166" i="15"/>
  <c r="D165" i="15"/>
  <c r="D163" i="15"/>
  <c r="D161" i="15"/>
  <c r="D158" i="15"/>
  <c r="D157" i="15"/>
  <c r="D156" i="15"/>
  <c r="D155" i="15"/>
  <c r="D154" i="15"/>
  <c r="D153" i="15"/>
  <c r="D139" i="15"/>
  <c r="D137" i="15"/>
  <c r="D136" i="15"/>
  <c r="D28" i="15" s="1"/>
  <c r="D135" i="15"/>
  <c r="D134" i="15"/>
  <c r="D133" i="15"/>
  <c r="D131" i="15"/>
  <c r="D130" i="15"/>
  <c r="D129" i="15"/>
  <c r="D127" i="15"/>
  <c r="D125" i="15"/>
  <c r="D122" i="15"/>
  <c r="D121" i="15"/>
  <c r="D120" i="15"/>
  <c r="D119" i="15"/>
  <c r="D118" i="15"/>
  <c r="D117" i="15"/>
  <c r="D103" i="15"/>
  <c r="D101" i="15"/>
  <c r="D100" i="15"/>
  <c r="D99" i="15"/>
  <c r="D98" i="15"/>
  <c r="D97" i="15"/>
  <c r="D95" i="15"/>
  <c r="D94" i="15"/>
  <c r="D93" i="15"/>
  <c r="D91" i="15"/>
  <c r="D89" i="15"/>
  <c r="D86" i="15"/>
  <c r="D85" i="15"/>
  <c r="D84" i="15"/>
  <c r="D83" i="15"/>
  <c r="D82" i="15"/>
  <c r="D81" i="15"/>
  <c r="D67" i="15"/>
  <c r="D31" i="15" s="1"/>
  <c r="D65" i="15"/>
  <c r="D64" i="15"/>
  <c r="D63" i="15"/>
  <c r="D62" i="15"/>
  <c r="D61" i="15"/>
  <c r="D59" i="15"/>
  <c r="D58" i="15"/>
  <c r="D22" i="15" s="1"/>
  <c r="D57" i="15"/>
  <c r="D21" i="15" s="1"/>
  <c r="D55" i="15"/>
  <c r="D53" i="15"/>
  <c r="D17" i="15" s="1"/>
  <c r="D50" i="15"/>
  <c r="D49" i="15"/>
  <c r="D48" i="15"/>
  <c r="D47" i="15"/>
  <c r="D46" i="15"/>
  <c r="D10" i="15" s="1"/>
  <c r="D45" i="15"/>
  <c r="D751" i="14"/>
  <c r="D749" i="14"/>
  <c r="D748" i="14"/>
  <c r="D747" i="14"/>
  <c r="D746" i="14"/>
  <c r="D745" i="14"/>
  <c r="D743" i="14"/>
  <c r="D742" i="14"/>
  <c r="D741" i="14"/>
  <c r="D739" i="14"/>
  <c r="D737" i="14"/>
  <c r="D734" i="14"/>
  <c r="D733" i="14"/>
  <c r="D732" i="14"/>
  <c r="D731" i="14"/>
  <c r="D730" i="14"/>
  <c r="D729" i="14"/>
  <c r="D715" i="14"/>
  <c r="D713" i="14"/>
  <c r="D712" i="14"/>
  <c r="D711" i="14"/>
  <c r="D710" i="14"/>
  <c r="D709" i="14"/>
  <c r="D707" i="14"/>
  <c r="D706" i="14"/>
  <c r="D705" i="14"/>
  <c r="D703" i="14"/>
  <c r="D701" i="14"/>
  <c r="D698" i="14"/>
  <c r="D697" i="14"/>
  <c r="D696" i="14"/>
  <c r="D695" i="14"/>
  <c r="D694" i="14"/>
  <c r="D693" i="14"/>
  <c r="D679" i="14"/>
  <c r="D677" i="14"/>
  <c r="D676" i="14"/>
  <c r="D675" i="14"/>
  <c r="D674" i="14"/>
  <c r="D673" i="14"/>
  <c r="D671" i="14"/>
  <c r="D670" i="14"/>
  <c r="D669" i="14"/>
  <c r="D667" i="14"/>
  <c r="D665" i="14"/>
  <c r="D662" i="14"/>
  <c r="D661" i="14"/>
  <c r="D660" i="14"/>
  <c r="D659" i="14"/>
  <c r="D658" i="14"/>
  <c r="D657" i="14"/>
  <c r="D643" i="14"/>
  <c r="D641" i="14"/>
  <c r="D640" i="14"/>
  <c r="D639" i="14"/>
  <c r="D638" i="14"/>
  <c r="D637" i="14"/>
  <c r="D635" i="14"/>
  <c r="D634" i="14"/>
  <c r="D633" i="14"/>
  <c r="D631" i="14"/>
  <c r="D629" i="14"/>
  <c r="D626" i="14"/>
  <c r="D625" i="14"/>
  <c r="D624" i="14"/>
  <c r="D623" i="14"/>
  <c r="D622" i="14"/>
  <c r="D621" i="14"/>
  <c r="D607" i="14"/>
  <c r="D605" i="14"/>
  <c r="D604" i="14"/>
  <c r="D603" i="14"/>
  <c r="D602" i="14"/>
  <c r="D601" i="14"/>
  <c r="D599" i="14"/>
  <c r="D598" i="14"/>
  <c r="D597" i="14"/>
  <c r="D595" i="14"/>
  <c r="D593" i="14"/>
  <c r="D590" i="14"/>
  <c r="D589" i="14"/>
  <c r="D588" i="14"/>
  <c r="D587" i="14"/>
  <c r="D586" i="14"/>
  <c r="D585" i="14"/>
  <c r="D571" i="14"/>
  <c r="D569" i="14"/>
  <c r="D568" i="14"/>
  <c r="D567" i="14"/>
  <c r="D566" i="14"/>
  <c r="D565" i="14"/>
  <c r="D563" i="14"/>
  <c r="D562" i="14"/>
  <c r="D561" i="14"/>
  <c r="D559" i="14"/>
  <c r="D557" i="14"/>
  <c r="D554" i="14"/>
  <c r="D553" i="14"/>
  <c r="D552" i="14"/>
  <c r="D551" i="14"/>
  <c r="D550" i="14"/>
  <c r="D549" i="14"/>
  <c r="D535" i="14"/>
  <c r="D533" i="14"/>
  <c r="D532" i="14"/>
  <c r="D531" i="14"/>
  <c r="D530" i="14"/>
  <c r="D529" i="14"/>
  <c r="D527" i="14"/>
  <c r="D526" i="14"/>
  <c r="D525" i="14"/>
  <c r="D523" i="14"/>
  <c r="D521" i="14"/>
  <c r="D518" i="14"/>
  <c r="D517" i="14"/>
  <c r="D516" i="14"/>
  <c r="D515" i="14"/>
  <c r="D514" i="14"/>
  <c r="D513" i="14"/>
  <c r="D499" i="14"/>
  <c r="D497" i="14"/>
  <c r="D496" i="14"/>
  <c r="D495" i="14"/>
  <c r="D494" i="14"/>
  <c r="D493" i="14"/>
  <c r="D491" i="14"/>
  <c r="D490" i="14"/>
  <c r="D489" i="14"/>
  <c r="D487" i="14"/>
  <c r="D485" i="14"/>
  <c r="D482" i="14"/>
  <c r="D481" i="14"/>
  <c r="D480" i="14"/>
  <c r="D479" i="14"/>
  <c r="D478" i="14"/>
  <c r="D477" i="14"/>
  <c r="D463" i="14"/>
  <c r="D461" i="14"/>
  <c r="D460" i="14"/>
  <c r="D459" i="14"/>
  <c r="D458" i="14"/>
  <c r="D457" i="14"/>
  <c r="D455" i="14"/>
  <c r="D454" i="14"/>
  <c r="D453" i="14"/>
  <c r="D451" i="14"/>
  <c r="D449" i="14"/>
  <c r="D446" i="14"/>
  <c r="D445" i="14"/>
  <c r="D444" i="14"/>
  <c r="D443" i="14"/>
  <c r="D442" i="14"/>
  <c r="D441" i="14"/>
  <c r="D427" i="14"/>
  <c r="D425" i="14"/>
  <c r="D424" i="14"/>
  <c r="D423" i="14"/>
  <c r="D422" i="14"/>
  <c r="D421" i="14"/>
  <c r="D419" i="14"/>
  <c r="D418" i="14"/>
  <c r="D417" i="14"/>
  <c r="D415" i="14"/>
  <c r="D413" i="14"/>
  <c r="D410" i="14"/>
  <c r="D409" i="14"/>
  <c r="D408" i="14"/>
  <c r="D407" i="14"/>
  <c r="D406" i="14"/>
  <c r="D405" i="14"/>
  <c r="D391" i="14"/>
  <c r="D389" i="14"/>
  <c r="D388" i="14"/>
  <c r="D387" i="14"/>
  <c r="D386" i="14"/>
  <c r="D385" i="14"/>
  <c r="D383" i="14"/>
  <c r="D382" i="14"/>
  <c r="D381" i="14"/>
  <c r="D379" i="14"/>
  <c r="D377" i="14"/>
  <c r="D374" i="14"/>
  <c r="D373" i="14"/>
  <c r="D372" i="14"/>
  <c r="D371" i="14"/>
  <c r="D370" i="14"/>
  <c r="D369" i="14"/>
  <c r="D355" i="14"/>
  <c r="D353" i="14"/>
  <c r="D352" i="14"/>
  <c r="D351" i="14"/>
  <c r="D350" i="14"/>
  <c r="D349" i="14"/>
  <c r="D347" i="14"/>
  <c r="D346" i="14"/>
  <c r="D345" i="14"/>
  <c r="D343" i="14"/>
  <c r="D341" i="14"/>
  <c r="D338" i="14"/>
  <c r="D337" i="14"/>
  <c r="D336" i="14"/>
  <c r="D335" i="14"/>
  <c r="D334" i="14"/>
  <c r="D333" i="14"/>
  <c r="D319" i="14"/>
  <c r="D317" i="14"/>
  <c r="D316" i="14"/>
  <c r="D315" i="14"/>
  <c r="D314" i="14"/>
  <c r="D313" i="14"/>
  <c r="D311" i="14"/>
  <c r="D310" i="14"/>
  <c r="D309" i="14"/>
  <c r="D307" i="14"/>
  <c r="D305" i="14"/>
  <c r="D302" i="14"/>
  <c r="D301" i="14"/>
  <c r="D300" i="14"/>
  <c r="D299" i="14"/>
  <c r="D298" i="14"/>
  <c r="D297" i="14"/>
  <c r="D283" i="14"/>
  <c r="D281" i="14"/>
  <c r="D280" i="14"/>
  <c r="D279" i="14"/>
  <c r="D278" i="14"/>
  <c r="D277" i="14"/>
  <c r="D275" i="14"/>
  <c r="D274" i="14"/>
  <c r="D273" i="14"/>
  <c r="D271" i="14"/>
  <c r="D269" i="14"/>
  <c r="D266" i="14"/>
  <c r="D265" i="14"/>
  <c r="D264" i="14"/>
  <c r="D263" i="14"/>
  <c r="D262" i="14"/>
  <c r="D261" i="14"/>
  <c r="D247" i="14"/>
  <c r="D245" i="14"/>
  <c r="D244" i="14"/>
  <c r="D243" i="14"/>
  <c r="D242" i="14"/>
  <c r="D241" i="14"/>
  <c r="D239" i="14"/>
  <c r="D238" i="14"/>
  <c r="D237" i="14"/>
  <c r="D235" i="14"/>
  <c r="D233" i="14"/>
  <c r="D230" i="14"/>
  <c r="D229" i="14"/>
  <c r="D228" i="14"/>
  <c r="D227" i="14"/>
  <c r="D226" i="14"/>
  <c r="D225" i="14"/>
  <c r="D211" i="14"/>
  <c r="D209" i="14"/>
  <c r="D208" i="14"/>
  <c r="D207" i="14"/>
  <c r="D206" i="14"/>
  <c r="D205" i="14"/>
  <c r="D203" i="14"/>
  <c r="D202" i="14"/>
  <c r="D201" i="14"/>
  <c r="D199" i="14"/>
  <c r="D197" i="14"/>
  <c r="D194" i="14"/>
  <c r="D193" i="14"/>
  <c r="D192" i="14"/>
  <c r="D191" i="14"/>
  <c r="D190" i="14"/>
  <c r="D189" i="14"/>
  <c r="D175" i="14"/>
  <c r="D173" i="14"/>
  <c r="D172" i="14"/>
  <c r="D171" i="14"/>
  <c r="D170" i="14"/>
  <c r="D169" i="14"/>
  <c r="D167" i="14"/>
  <c r="D166" i="14"/>
  <c r="D165" i="14"/>
  <c r="D163" i="14"/>
  <c r="D161" i="14"/>
  <c r="D158" i="14"/>
  <c r="D157" i="14"/>
  <c r="D156" i="14"/>
  <c r="D155" i="14"/>
  <c r="D154" i="14"/>
  <c r="D153" i="14"/>
  <c r="D139" i="14"/>
  <c r="D137" i="14"/>
  <c r="D136" i="14"/>
  <c r="D135" i="14"/>
  <c r="D27" i="14" s="1"/>
  <c r="D134" i="14"/>
  <c r="D133" i="14"/>
  <c r="D131" i="14"/>
  <c r="D130" i="14"/>
  <c r="D129" i="14"/>
  <c r="D127" i="14"/>
  <c r="D125" i="14"/>
  <c r="D122" i="14"/>
  <c r="D121" i="14"/>
  <c r="D120" i="14"/>
  <c r="D119" i="14"/>
  <c r="D118" i="14"/>
  <c r="D117" i="14"/>
  <c r="D103" i="14"/>
  <c r="D101" i="14"/>
  <c r="D100" i="14"/>
  <c r="D99" i="14"/>
  <c r="D98" i="14"/>
  <c r="D97" i="14"/>
  <c r="D95" i="14"/>
  <c r="D94" i="14"/>
  <c r="D93" i="14"/>
  <c r="D91" i="14"/>
  <c r="D89" i="14"/>
  <c r="D86" i="14"/>
  <c r="D85" i="14"/>
  <c r="D84" i="14"/>
  <c r="D83" i="14"/>
  <c r="D82" i="14"/>
  <c r="D81" i="14"/>
  <c r="D67" i="14"/>
  <c r="D65" i="14"/>
  <c r="D29" i="14" s="1"/>
  <c r="D64" i="14"/>
  <c r="D63" i="14"/>
  <c r="D62" i="14"/>
  <c r="D61" i="14"/>
  <c r="D59" i="14"/>
  <c r="D58" i="14"/>
  <c r="D57" i="14"/>
  <c r="D55" i="14"/>
  <c r="D19" i="14" s="1"/>
  <c r="D53" i="14"/>
  <c r="D17" i="14" s="1"/>
  <c r="D50" i="14"/>
  <c r="D49" i="14"/>
  <c r="D48" i="14"/>
  <c r="D47" i="14"/>
  <c r="D46" i="14"/>
  <c r="D45" i="14"/>
  <c r="D28" i="14"/>
  <c r="D751" i="13"/>
  <c r="D749" i="13"/>
  <c r="D748" i="13"/>
  <c r="D747" i="13"/>
  <c r="D746" i="13"/>
  <c r="D745" i="13"/>
  <c r="D743" i="13"/>
  <c r="D742" i="13"/>
  <c r="D741" i="13"/>
  <c r="D739" i="13"/>
  <c r="D737" i="13"/>
  <c r="D734" i="13"/>
  <c r="D733" i="13"/>
  <c r="D732" i="13"/>
  <c r="D731" i="13"/>
  <c r="D730" i="13"/>
  <c r="D729" i="13"/>
  <c r="D715" i="13"/>
  <c r="D713" i="13"/>
  <c r="D712" i="13"/>
  <c r="D711" i="13"/>
  <c r="D710" i="13"/>
  <c r="D709" i="13"/>
  <c r="D707" i="13"/>
  <c r="D706" i="13"/>
  <c r="D705" i="13"/>
  <c r="D703" i="13"/>
  <c r="D701" i="13"/>
  <c r="D698" i="13"/>
  <c r="D697" i="13"/>
  <c r="D696" i="13"/>
  <c r="D695" i="13"/>
  <c r="D694" i="13"/>
  <c r="D693" i="13"/>
  <c r="D679" i="13"/>
  <c r="D677" i="13"/>
  <c r="D676" i="13"/>
  <c r="D675" i="13"/>
  <c r="D674" i="13"/>
  <c r="D673" i="13"/>
  <c r="D671" i="13"/>
  <c r="D670" i="13"/>
  <c r="D669" i="13"/>
  <c r="D667" i="13"/>
  <c r="D665" i="13"/>
  <c r="D662" i="13"/>
  <c r="D661" i="13"/>
  <c r="D660" i="13"/>
  <c r="D659" i="13"/>
  <c r="D658" i="13"/>
  <c r="D657" i="13"/>
  <c r="D643" i="13"/>
  <c r="D641" i="13"/>
  <c r="D640" i="13"/>
  <c r="D639" i="13"/>
  <c r="D638" i="13"/>
  <c r="D637" i="13"/>
  <c r="D635" i="13"/>
  <c r="D634" i="13"/>
  <c r="D633" i="13"/>
  <c r="D631" i="13"/>
  <c r="D629" i="13"/>
  <c r="D626" i="13"/>
  <c r="D625" i="13"/>
  <c r="D624" i="13"/>
  <c r="D623" i="13"/>
  <c r="D622" i="13"/>
  <c r="D621" i="13"/>
  <c r="D607" i="13"/>
  <c r="D605" i="13"/>
  <c r="D604" i="13"/>
  <c r="D603" i="13"/>
  <c r="D602" i="13"/>
  <c r="D601" i="13"/>
  <c r="D599" i="13"/>
  <c r="D598" i="13"/>
  <c r="D597" i="13"/>
  <c r="D595" i="13"/>
  <c r="D593" i="13"/>
  <c r="D590" i="13"/>
  <c r="D589" i="13"/>
  <c r="D588" i="13"/>
  <c r="D587" i="13"/>
  <c r="D586" i="13"/>
  <c r="D585" i="13"/>
  <c r="D571" i="13"/>
  <c r="D569" i="13"/>
  <c r="D568" i="13"/>
  <c r="D567" i="13"/>
  <c r="D566" i="13"/>
  <c r="D565" i="13"/>
  <c r="D563" i="13"/>
  <c r="D562" i="13"/>
  <c r="D561" i="13"/>
  <c r="D559" i="13"/>
  <c r="D557" i="13"/>
  <c r="D554" i="13"/>
  <c r="D553" i="13"/>
  <c r="D552" i="13"/>
  <c r="D551" i="13"/>
  <c r="D550" i="13"/>
  <c r="D549" i="13"/>
  <c r="D535" i="13"/>
  <c r="D533" i="13"/>
  <c r="D532" i="13"/>
  <c r="D531" i="13"/>
  <c r="D530" i="13"/>
  <c r="D529" i="13"/>
  <c r="D527" i="13"/>
  <c r="D526" i="13"/>
  <c r="D525" i="13"/>
  <c r="D523" i="13"/>
  <c r="D521" i="13"/>
  <c r="D518" i="13"/>
  <c r="D517" i="13"/>
  <c r="D516" i="13"/>
  <c r="D515" i="13"/>
  <c r="D514" i="13"/>
  <c r="D513" i="13"/>
  <c r="D499" i="13"/>
  <c r="D497" i="13"/>
  <c r="D496" i="13"/>
  <c r="D495" i="13"/>
  <c r="D494" i="13"/>
  <c r="D493" i="13"/>
  <c r="D491" i="13"/>
  <c r="D490" i="13"/>
  <c r="D489" i="13"/>
  <c r="D487" i="13"/>
  <c r="D485" i="13"/>
  <c r="D482" i="13"/>
  <c r="D481" i="13"/>
  <c r="D480" i="13"/>
  <c r="D479" i="13"/>
  <c r="D478" i="13"/>
  <c r="D477" i="13"/>
  <c r="D463" i="13"/>
  <c r="D461" i="13"/>
  <c r="D460" i="13"/>
  <c r="D459" i="13"/>
  <c r="D458" i="13"/>
  <c r="D457" i="13"/>
  <c r="D455" i="13"/>
  <c r="D454" i="13"/>
  <c r="D453" i="13"/>
  <c r="D451" i="13"/>
  <c r="D449" i="13"/>
  <c r="D446" i="13"/>
  <c r="D445" i="13"/>
  <c r="D444" i="13"/>
  <c r="D443" i="13"/>
  <c r="D442" i="13"/>
  <c r="D441" i="13"/>
  <c r="D427" i="13"/>
  <c r="D425" i="13"/>
  <c r="D424" i="13"/>
  <c r="D423" i="13"/>
  <c r="D422" i="13"/>
  <c r="D421" i="13"/>
  <c r="D419" i="13"/>
  <c r="D418" i="13"/>
  <c r="D417" i="13"/>
  <c r="D415" i="13"/>
  <c r="D413" i="13"/>
  <c r="D410" i="13"/>
  <c r="D409" i="13"/>
  <c r="D408" i="13"/>
  <c r="D407" i="13"/>
  <c r="D406" i="13"/>
  <c r="D405" i="13"/>
  <c r="D391" i="13"/>
  <c r="D389" i="13"/>
  <c r="D388" i="13"/>
  <c r="D387" i="13"/>
  <c r="D386" i="13"/>
  <c r="D385" i="13"/>
  <c r="D383" i="13"/>
  <c r="D382" i="13"/>
  <c r="D381" i="13"/>
  <c r="D379" i="13"/>
  <c r="D377" i="13"/>
  <c r="D374" i="13"/>
  <c r="D373" i="13"/>
  <c r="D372" i="13"/>
  <c r="D371" i="13"/>
  <c r="D370" i="13"/>
  <c r="D369" i="13"/>
  <c r="D355" i="13"/>
  <c r="D353" i="13"/>
  <c r="D352" i="13"/>
  <c r="D351" i="13"/>
  <c r="D350" i="13"/>
  <c r="D349" i="13"/>
  <c r="D347" i="13"/>
  <c r="D346" i="13"/>
  <c r="D345" i="13"/>
  <c r="D343" i="13"/>
  <c r="D341" i="13"/>
  <c r="D338" i="13"/>
  <c r="D337" i="13"/>
  <c r="D336" i="13"/>
  <c r="D335" i="13"/>
  <c r="D334" i="13"/>
  <c r="D333" i="13"/>
  <c r="D319" i="13"/>
  <c r="D317" i="13"/>
  <c r="D316" i="13"/>
  <c r="D315" i="13"/>
  <c r="D314" i="13"/>
  <c r="D313" i="13"/>
  <c r="D311" i="13"/>
  <c r="D310" i="13"/>
  <c r="D309" i="13"/>
  <c r="D307" i="13"/>
  <c r="D305" i="13"/>
  <c r="D302" i="13"/>
  <c r="D301" i="13"/>
  <c r="D300" i="13"/>
  <c r="D299" i="13"/>
  <c r="D298" i="13"/>
  <c r="D297" i="13"/>
  <c r="D283" i="13"/>
  <c r="D281" i="13"/>
  <c r="D280" i="13"/>
  <c r="D279" i="13"/>
  <c r="D278" i="13"/>
  <c r="D277" i="13"/>
  <c r="D275" i="13"/>
  <c r="D274" i="13"/>
  <c r="D273" i="13"/>
  <c r="D271" i="13"/>
  <c r="D269" i="13"/>
  <c r="D266" i="13"/>
  <c r="D265" i="13"/>
  <c r="D264" i="13"/>
  <c r="D263" i="13"/>
  <c r="D262" i="13"/>
  <c r="D261" i="13"/>
  <c r="D247" i="13"/>
  <c r="D245" i="13"/>
  <c r="D244" i="13"/>
  <c r="D243" i="13"/>
  <c r="D242" i="13"/>
  <c r="D241" i="13"/>
  <c r="D239" i="13"/>
  <c r="D238" i="13"/>
  <c r="D237" i="13"/>
  <c r="D235" i="13"/>
  <c r="D233" i="13"/>
  <c r="D230" i="13"/>
  <c r="D229" i="13"/>
  <c r="D228" i="13"/>
  <c r="D227" i="13"/>
  <c r="D226" i="13"/>
  <c r="D225" i="13"/>
  <c r="D211" i="13"/>
  <c r="D209" i="13"/>
  <c r="D208" i="13"/>
  <c r="D207" i="13"/>
  <c r="D206" i="13"/>
  <c r="D205" i="13"/>
  <c r="D203" i="13"/>
  <c r="D23" i="13" s="1"/>
  <c r="D202" i="13"/>
  <c r="D201" i="13"/>
  <c r="D199" i="13"/>
  <c r="D197" i="13"/>
  <c r="D194" i="13"/>
  <c r="D193" i="13"/>
  <c r="D192" i="13"/>
  <c r="D191" i="13"/>
  <c r="D190" i="13"/>
  <c r="D189" i="13"/>
  <c r="D175" i="13"/>
  <c r="D173" i="13"/>
  <c r="D172" i="13"/>
  <c r="D171" i="13"/>
  <c r="D170" i="13"/>
  <c r="D169" i="13"/>
  <c r="D167" i="13"/>
  <c r="D166" i="13"/>
  <c r="D165" i="13"/>
  <c r="D163" i="13"/>
  <c r="D161" i="13"/>
  <c r="D158" i="13"/>
  <c r="D157" i="13"/>
  <c r="D156" i="13"/>
  <c r="D155" i="13"/>
  <c r="D154" i="13"/>
  <c r="D153" i="13"/>
  <c r="D139" i="13"/>
  <c r="D137" i="13"/>
  <c r="D136" i="13"/>
  <c r="D135" i="13"/>
  <c r="D134" i="13"/>
  <c r="D133" i="13"/>
  <c r="D131" i="13"/>
  <c r="D130" i="13"/>
  <c r="D129" i="13"/>
  <c r="D127" i="13"/>
  <c r="D125" i="13"/>
  <c r="D122" i="13"/>
  <c r="D121" i="13"/>
  <c r="D120" i="13"/>
  <c r="D119" i="13"/>
  <c r="D118" i="13"/>
  <c r="D117" i="13"/>
  <c r="D103" i="13"/>
  <c r="D101" i="13"/>
  <c r="D100" i="13"/>
  <c r="D99" i="13"/>
  <c r="D98" i="13"/>
  <c r="D97" i="13"/>
  <c r="D95" i="13"/>
  <c r="D94" i="13"/>
  <c r="D93" i="13"/>
  <c r="D91" i="13"/>
  <c r="D89" i="13"/>
  <c r="D86" i="13"/>
  <c r="D85" i="13"/>
  <c r="D84" i="13"/>
  <c r="D83" i="13"/>
  <c r="D82" i="13"/>
  <c r="D81" i="13"/>
  <c r="D67" i="13"/>
  <c r="D65" i="13"/>
  <c r="D64" i="13"/>
  <c r="D28" i="13" s="1"/>
  <c r="D63" i="13"/>
  <c r="D62" i="13"/>
  <c r="D61" i="13"/>
  <c r="D59" i="13"/>
  <c r="D58" i="13"/>
  <c r="D57" i="13"/>
  <c r="D55" i="13"/>
  <c r="D53" i="13"/>
  <c r="D17" i="13" s="1"/>
  <c r="D50" i="13"/>
  <c r="D49" i="13"/>
  <c r="D48" i="13"/>
  <c r="D47" i="13"/>
  <c r="D46" i="13"/>
  <c r="D45" i="13"/>
  <c r="D27" i="13"/>
  <c r="D751" i="12"/>
  <c r="D749" i="12"/>
  <c r="D748" i="12"/>
  <c r="D747" i="12"/>
  <c r="D746" i="12"/>
  <c r="D745" i="12"/>
  <c r="D743" i="12"/>
  <c r="D742" i="12"/>
  <c r="D741" i="12"/>
  <c r="D739" i="12"/>
  <c r="D737" i="12"/>
  <c r="D734" i="12"/>
  <c r="D733" i="12"/>
  <c r="D732" i="12"/>
  <c r="D731" i="12"/>
  <c r="D730" i="12"/>
  <c r="D729" i="12"/>
  <c r="D715" i="12"/>
  <c r="D713" i="12"/>
  <c r="D712" i="12"/>
  <c r="D711" i="12"/>
  <c r="D710" i="12"/>
  <c r="D709" i="12"/>
  <c r="D707" i="12"/>
  <c r="D706" i="12"/>
  <c r="D705" i="12"/>
  <c r="D703" i="12"/>
  <c r="D701" i="12"/>
  <c r="D698" i="12"/>
  <c r="D697" i="12"/>
  <c r="D696" i="12"/>
  <c r="D695" i="12"/>
  <c r="D694" i="12"/>
  <c r="D693" i="12"/>
  <c r="D679" i="12"/>
  <c r="D677" i="12"/>
  <c r="D676" i="12"/>
  <c r="D675" i="12"/>
  <c r="D674" i="12"/>
  <c r="D673" i="12"/>
  <c r="D671" i="12"/>
  <c r="D670" i="12"/>
  <c r="D669" i="12"/>
  <c r="D667" i="12"/>
  <c r="D665" i="12"/>
  <c r="D662" i="12"/>
  <c r="D661" i="12"/>
  <c r="D660" i="12"/>
  <c r="D659" i="12"/>
  <c r="D658" i="12"/>
  <c r="D657" i="12"/>
  <c r="D643" i="12"/>
  <c r="D641" i="12"/>
  <c r="D640" i="12"/>
  <c r="D639" i="12"/>
  <c r="D638" i="12"/>
  <c r="D637" i="12"/>
  <c r="D635" i="12"/>
  <c r="D634" i="12"/>
  <c r="D633" i="12"/>
  <c r="D631" i="12"/>
  <c r="D629" i="12"/>
  <c r="D626" i="12"/>
  <c r="D625" i="12"/>
  <c r="D624" i="12"/>
  <c r="D623" i="12"/>
  <c r="D622" i="12"/>
  <c r="D621" i="12"/>
  <c r="D607" i="12"/>
  <c r="D605" i="12"/>
  <c r="D604" i="12"/>
  <c r="D603" i="12"/>
  <c r="D602" i="12"/>
  <c r="D601" i="12"/>
  <c r="D599" i="12"/>
  <c r="D598" i="12"/>
  <c r="D597" i="12"/>
  <c r="D595" i="12"/>
  <c r="D593" i="12"/>
  <c r="D590" i="12"/>
  <c r="D589" i="12"/>
  <c r="D588" i="12"/>
  <c r="D587" i="12"/>
  <c r="D586" i="12"/>
  <c r="D585" i="12"/>
  <c r="D571" i="12"/>
  <c r="D569" i="12"/>
  <c r="D568" i="12"/>
  <c r="D567" i="12"/>
  <c r="D566" i="12"/>
  <c r="D565" i="12"/>
  <c r="D563" i="12"/>
  <c r="D562" i="12"/>
  <c r="D561" i="12"/>
  <c r="D559" i="12"/>
  <c r="D557" i="12"/>
  <c r="D554" i="12"/>
  <c r="D553" i="12"/>
  <c r="D552" i="12"/>
  <c r="D551" i="12"/>
  <c r="D550" i="12"/>
  <c r="D549" i="12"/>
  <c r="D535" i="12"/>
  <c r="D533" i="12"/>
  <c r="D532" i="12"/>
  <c r="D531" i="12"/>
  <c r="D530" i="12"/>
  <c r="D529" i="12"/>
  <c r="D527" i="12"/>
  <c r="D526" i="12"/>
  <c r="D525" i="12"/>
  <c r="D523" i="12"/>
  <c r="D521" i="12"/>
  <c r="D518" i="12"/>
  <c r="D517" i="12"/>
  <c r="D516" i="12"/>
  <c r="D515" i="12"/>
  <c r="D514" i="12"/>
  <c r="D513" i="12"/>
  <c r="D499" i="12"/>
  <c r="D497" i="12"/>
  <c r="D496" i="12"/>
  <c r="D495" i="12"/>
  <c r="D494" i="12"/>
  <c r="D493" i="12"/>
  <c r="D491" i="12"/>
  <c r="D490" i="12"/>
  <c r="D489" i="12"/>
  <c r="D487" i="12"/>
  <c r="D485" i="12"/>
  <c r="D482" i="12"/>
  <c r="D481" i="12"/>
  <c r="D480" i="12"/>
  <c r="D479" i="12"/>
  <c r="D478" i="12"/>
  <c r="D477" i="12"/>
  <c r="D463" i="12"/>
  <c r="D461" i="12"/>
  <c r="D460" i="12"/>
  <c r="D459" i="12"/>
  <c r="D458" i="12"/>
  <c r="D457" i="12"/>
  <c r="D455" i="12"/>
  <c r="D454" i="12"/>
  <c r="D453" i="12"/>
  <c r="D451" i="12"/>
  <c r="D449" i="12"/>
  <c r="D446" i="12"/>
  <c r="D445" i="12"/>
  <c r="D444" i="12"/>
  <c r="D443" i="12"/>
  <c r="D442" i="12"/>
  <c r="D441" i="12"/>
  <c r="D427" i="12"/>
  <c r="D425" i="12"/>
  <c r="D424" i="12"/>
  <c r="D423" i="12"/>
  <c r="D422" i="12"/>
  <c r="D421" i="12"/>
  <c r="D419" i="12"/>
  <c r="D418" i="12"/>
  <c r="D417" i="12"/>
  <c r="D415" i="12"/>
  <c r="D413" i="12"/>
  <c r="D410" i="12"/>
  <c r="D409" i="12"/>
  <c r="D408" i="12"/>
  <c r="D407" i="12"/>
  <c r="D406" i="12"/>
  <c r="D405" i="12"/>
  <c r="D391" i="12"/>
  <c r="D389" i="12"/>
  <c r="D388" i="12"/>
  <c r="D387" i="12"/>
  <c r="D386" i="12"/>
  <c r="D385" i="12"/>
  <c r="D383" i="12"/>
  <c r="D382" i="12"/>
  <c r="D381" i="12"/>
  <c r="D379" i="12"/>
  <c r="D377" i="12"/>
  <c r="D374" i="12"/>
  <c r="D373" i="12"/>
  <c r="D372" i="12"/>
  <c r="D371" i="12"/>
  <c r="D370" i="12"/>
  <c r="D369" i="12"/>
  <c r="D355" i="12"/>
  <c r="D353" i="12"/>
  <c r="D352" i="12"/>
  <c r="D351" i="12"/>
  <c r="D350" i="12"/>
  <c r="D349" i="12"/>
  <c r="D347" i="12"/>
  <c r="D346" i="12"/>
  <c r="D345" i="12"/>
  <c r="D343" i="12"/>
  <c r="D341" i="12"/>
  <c r="D338" i="12"/>
  <c r="D337" i="12"/>
  <c r="D336" i="12"/>
  <c r="D335" i="12"/>
  <c r="D334" i="12"/>
  <c r="D333" i="12"/>
  <c r="D319" i="12"/>
  <c r="D317" i="12"/>
  <c r="D316" i="12"/>
  <c r="D315" i="12"/>
  <c r="D314" i="12"/>
  <c r="D313" i="12"/>
  <c r="D311" i="12"/>
  <c r="D310" i="12"/>
  <c r="D309" i="12"/>
  <c r="D307" i="12"/>
  <c r="D305" i="12"/>
  <c r="D302" i="12"/>
  <c r="D301" i="12"/>
  <c r="D300" i="12"/>
  <c r="D299" i="12"/>
  <c r="D298" i="12"/>
  <c r="D297" i="12"/>
  <c r="D283" i="12"/>
  <c r="D31" i="12" s="1"/>
  <c r="D281" i="12"/>
  <c r="D280" i="12"/>
  <c r="D279" i="12"/>
  <c r="D278" i="12"/>
  <c r="D277" i="12"/>
  <c r="D275" i="12"/>
  <c r="D274" i="12"/>
  <c r="D273" i="12"/>
  <c r="D271" i="12"/>
  <c r="D269" i="12"/>
  <c r="D266" i="12"/>
  <c r="D265" i="12"/>
  <c r="D264" i="12"/>
  <c r="D263" i="12"/>
  <c r="D262" i="12"/>
  <c r="D261" i="12"/>
  <c r="D247" i="12"/>
  <c r="D245" i="12"/>
  <c r="D244" i="12"/>
  <c r="D243" i="12"/>
  <c r="D242" i="12"/>
  <c r="D241" i="12"/>
  <c r="D239" i="12"/>
  <c r="D238" i="12"/>
  <c r="D237" i="12"/>
  <c r="D235" i="12"/>
  <c r="D233" i="12"/>
  <c r="D230" i="12"/>
  <c r="D229" i="12"/>
  <c r="D228" i="12"/>
  <c r="D227" i="12"/>
  <c r="D226" i="12"/>
  <c r="D225" i="12"/>
  <c r="D211" i="12"/>
  <c r="D209" i="12"/>
  <c r="D208" i="12"/>
  <c r="D207" i="12"/>
  <c r="D206" i="12"/>
  <c r="D205" i="12"/>
  <c r="D203" i="12"/>
  <c r="D23" i="12" s="1"/>
  <c r="D202" i="12"/>
  <c r="D201" i="12"/>
  <c r="D199" i="12"/>
  <c r="D197" i="12"/>
  <c r="D194" i="12"/>
  <c r="D193" i="12"/>
  <c r="D192" i="12"/>
  <c r="D191" i="12"/>
  <c r="D190" i="12"/>
  <c r="D189" i="12"/>
  <c r="D175" i="12"/>
  <c r="D173" i="12"/>
  <c r="D172" i="12"/>
  <c r="D171" i="12"/>
  <c r="D170" i="12"/>
  <c r="D169" i="12"/>
  <c r="D167" i="12"/>
  <c r="D166" i="12"/>
  <c r="D165" i="12"/>
  <c r="D163" i="12"/>
  <c r="D161" i="12"/>
  <c r="D158" i="12"/>
  <c r="D157" i="12"/>
  <c r="D156" i="12"/>
  <c r="D12" i="12" s="1"/>
  <c r="D155" i="12"/>
  <c r="D154" i="12"/>
  <c r="D153" i="12"/>
  <c r="D139" i="12"/>
  <c r="D137" i="12"/>
  <c r="D136" i="12"/>
  <c r="D135" i="12"/>
  <c r="D134" i="12"/>
  <c r="D133" i="12"/>
  <c r="D131" i="12"/>
  <c r="D130" i="12"/>
  <c r="D129" i="12"/>
  <c r="D127" i="12"/>
  <c r="D125" i="12"/>
  <c r="D122" i="12"/>
  <c r="D121" i="12"/>
  <c r="D120" i="12"/>
  <c r="D119" i="12"/>
  <c r="D118" i="12"/>
  <c r="D117" i="12"/>
  <c r="D103" i="12"/>
  <c r="D101" i="12"/>
  <c r="D100" i="12"/>
  <c r="D99" i="12"/>
  <c r="D27" i="12" s="1"/>
  <c r="D98" i="12"/>
  <c r="D97" i="12"/>
  <c r="D95" i="12"/>
  <c r="D94" i="12"/>
  <c r="D93" i="12"/>
  <c r="D21" i="12" s="1"/>
  <c r="D91" i="12"/>
  <c r="D89" i="12"/>
  <c r="D86" i="12"/>
  <c r="D85" i="12"/>
  <c r="D84" i="12"/>
  <c r="D83" i="12"/>
  <c r="D82" i="12"/>
  <c r="D81" i="12"/>
  <c r="D67" i="12"/>
  <c r="D65" i="12"/>
  <c r="D64" i="12"/>
  <c r="D63" i="12"/>
  <c r="D62" i="12"/>
  <c r="D61" i="12"/>
  <c r="D59" i="12"/>
  <c r="D58" i="12"/>
  <c r="D57" i="12"/>
  <c r="D55" i="12"/>
  <c r="D53" i="12"/>
  <c r="D17" i="12" s="1"/>
  <c r="D50" i="12"/>
  <c r="D49" i="12"/>
  <c r="D48" i="12"/>
  <c r="D47" i="12"/>
  <c r="D46" i="12"/>
  <c r="D10" i="12" s="1"/>
  <c r="D45" i="12"/>
  <c r="D28" i="12"/>
  <c r="A180" i="1"/>
  <c r="A36" i="1"/>
  <c r="C3" i="3"/>
  <c r="A756" i="41"/>
  <c r="A720" i="41"/>
  <c r="A684" i="41"/>
  <c r="A648" i="41"/>
  <c r="A612" i="41"/>
  <c r="A576" i="41"/>
  <c r="A540" i="41"/>
  <c r="A504" i="41"/>
  <c r="A468" i="41"/>
  <c r="A432" i="41"/>
  <c r="A396" i="41"/>
  <c r="A360" i="41"/>
  <c r="A324" i="41"/>
  <c r="A288" i="41"/>
  <c r="A252" i="41"/>
  <c r="A216" i="41"/>
  <c r="A180" i="41"/>
  <c r="A144" i="41"/>
  <c r="A108" i="41"/>
  <c r="A72" i="41"/>
  <c r="A36" i="41"/>
  <c r="A756" i="40"/>
  <c r="A720" i="40"/>
  <c r="A684" i="40"/>
  <c r="A648" i="40"/>
  <c r="A612" i="40"/>
  <c r="A576" i="40"/>
  <c r="A540" i="40"/>
  <c r="A504" i="40"/>
  <c r="A468" i="40"/>
  <c r="A432" i="40"/>
  <c r="A396" i="40"/>
  <c r="A360" i="40"/>
  <c r="A324" i="40"/>
  <c r="A288" i="40"/>
  <c r="A252" i="40"/>
  <c r="A216" i="40"/>
  <c r="A180" i="40"/>
  <c r="A144" i="40"/>
  <c r="A108" i="40"/>
  <c r="A72" i="40"/>
  <c r="A36" i="40"/>
  <c r="A756" i="39"/>
  <c r="A720" i="39"/>
  <c r="A684" i="39"/>
  <c r="A648" i="39"/>
  <c r="A612" i="39"/>
  <c r="A576" i="39"/>
  <c r="A540" i="39"/>
  <c r="A504" i="39"/>
  <c r="A468" i="39"/>
  <c r="A432" i="39"/>
  <c r="A396" i="39"/>
  <c r="A360" i="39"/>
  <c r="A324" i="39"/>
  <c r="A288" i="39"/>
  <c r="A252" i="39"/>
  <c r="A216" i="39"/>
  <c r="A180" i="39"/>
  <c r="A144" i="39"/>
  <c r="A108" i="39"/>
  <c r="A72" i="39"/>
  <c r="A36" i="39"/>
  <c r="A756" i="38"/>
  <c r="A720" i="38"/>
  <c r="A684" i="38"/>
  <c r="A648" i="38"/>
  <c r="A612" i="38"/>
  <c r="A576" i="38"/>
  <c r="A540" i="38"/>
  <c r="A504" i="38"/>
  <c r="A468" i="38"/>
  <c r="A432" i="38"/>
  <c r="A396" i="38"/>
  <c r="A360" i="38"/>
  <c r="A324" i="38"/>
  <c r="A288" i="38"/>
  <c r="A252" i="38"/>
  <c r="A216" i="38"/>
  <c r="A180" i="38"/>
  <c r="A144" i="38"/>
  <c r="A108" i="38"/>
  <c r="A72" i="38"/>
  <c r="A36" i="38"/>
  <c r="A756" i="37"/>
  <c r="A720" i="37"/>
  <c r="A684" i="37"/>
  <c r="A648" i="37"/>
  <c r="A612" i="37"/>
  <c r="A576" i="37"/>
  <c r="A540" i="37"/>
  <c r="A504" i="37"/>
  <c r="A468" i="37"/>
  <c r="A432" i="37"/>
  <c r="A396" i="37"/>
  <c r="A360" i="37"/>
  <c r="A324" i="37"/>
  <c r="A288" i="37"/>
  <c r="A252" i="37"/>
  <c r="A216" i="37"/>
  <c r="A180" i="37"/>
  <c r="A144" i="37"/>
  <c r="A108" i="37"/>
  <c r="A72" i="37"/>
  <c r="A36" i="37"/>
  <c r="A756" i="36"/>
  <c r="A720" i="36"/>
  <c r="A684" i="36"/>
  <c r="A648" i="36"/>
  <c r="A612" i="36"/>
  <c r="A576" i="36"/>
  <c r="A540" i="36"/>
  <c r="A504" i="36"/>
  <c r="A468" i="36"/>
  <c r="A432" i="36"/>
  <c r="A396" i="36"/>
  <c r="A360" i="36"/>
  <c r="A324" i="36"/>
  <c r="A288" i="36"/>
  <c r="A252" i="36"/>
  <c r="A216" i="36"/>
  <c r="A180" i="36"/>
  <c r="A144" i="36"/>
  <c r="A108" i="36"/>
  <c r="A72" i="36"/>
  <c r="A36" i="36"/>
  <c r="A756" i="35"/>
  <c r="A720" i="35"/>
  <c r="A684" i="35"/>
  <c r="A648" i="35"/>
  <c r="A612" i="35"/>
  <c r="A576" i="35"/>
  <c r="A540" i="35"/>
  <c r="A504" i="35"/>
  <c r="A468" i="35"/>
  <c r="A432" i="35"/>
  <c r="A396" i="35"/>
  <c r="A360" i="35"/>
  <c r="A324" i="35"/>
  <c r="A288" i="35"/>
  <c r="A252" i="35"/>
  <c r="A216" i="35"/>
  <c r="A180" i="35"/>
  <c r="A144" i="35"/>
  <c r="A108" i="35"/>
  <c r="A72" i="35"/>
  <c r="A36" i="35"/>
  <c r="A756" i="34"/>
  <c r="A720" i="34"/>
  <c r="A684" i="34"/>
  <c r="A648" i="34"/>
  <c r="A612" i="34"/>
  <c r="A576" i="34"/>
  <c r="A540" i="34"/>
  <c r="A504" i="34"/>
  <c r="A468" i="34"/>
  <c r="A432" i="34"/>
  <c r="A396" i="34"/>
  <c r="A360" i="34"/>
  <c r="A324" i="34"/>
  <c r="A288" i="34"/>
  <c r="A252" i="34"/>
  <c r="A216" i="34"/>
  <c r="A180" i="34"/>
  <c r="A144" i="34"/>
  <c r="A108" i="34"/>
  <c r="A72" i="34"/>
  <c r="A36" i="34"/>
  <c r="A756" i="33"/>
  <c r="A720" i="33"/>
  <c r="A684" i="33"/>
  <c r="A648" i="33"/>
  <c r="A612" i="33"/>
  <c r="A576" i="33"/>
  <c r="A540" i="33"/>
  <c r="A504" i="33"/>
  <c r="A468" i="33"/>
  <c r="A432" i="33"/>
  <c r="A396" i="33"/>
  <c r="A360" i="33"/>
  <c r="A324" i="33"/>
  <c r="A288" i="33"/>
  <c r="A252" i="33"/>
  <c r="A216" i="33"/>
  <c r="A180" i="33"/>
  <c r="A144" i="33"/>
  <c r="A108" i="33"/>
  <c r="A72" i="33"/>
  <c r="A36" i="33"/>
  <c r="A756" i="32"/>
  <c r="A720" i="32"/>
  <c r="A684" i="32"/>
  <c r="A648" i="32"/>
  <c r="A612" i="32"/>
  <c r="A576" i="32"/>
  <c r="A540" i="32"/>
  <c r="A504" i="32"/>
  <c r="A468" i="32"/>
  <c r="A432" i="32"/>
  <c r="A396" i="32"/>
  <c r="A360" i="32"/>
  <c r="A324" i="32"/>
  <c r="A288" i="32"/>
  <c r="A252" i="32"/>
  <c r="A216" i="32"/>
  <c r="A180" i="32"/>
  <c r="A144" i="32"/>
  <c r="A108" i="32"/>
  <c r="A72" i="32"/>
  <c r="A36" i="32"/>
  <c r="A756" i="31"/>
  <c r="A720" i="31"/>
  <c r="A684" i="31"/>
  <c r="A648" i="31"/>
  <c r="A612" i="31"/>
  <c r="A576" i="31"/>
  <c r="A540" i="31"/>
  <c r="A504" i="31"/>
  <c r="A468" i="31"/>
  <c r="A432" i="31"/>
  <c r="A396" i="31"/>
  <c r="A360" i="31"/>
  <c r="A324" i="31"/>
  <c r="A288" i="31"/>
  <c r="A252" i="31"/>
  <c r="A216" i="31"/>
  <c r="A180" i="31"/>
  <c r="A144" i="31"/>
  <c r="A108" i="31"/>
  <c r="A72" i="31"/>
  <c r="A36" i="31"/>
  <c r="A756" i="30"/>
  <c r="A720" i="30"/>
  <c r="A684" i="30"/>
  <c r="A648" i="30"/>
  <c r="A612" i="30"/>
  <c r="A576" i="30"/>
  <c r="A540" i="30"/>
  <c r="A504" i="30"/>
  <c r="A468" i="30"/>
  <c r="A432" i="30"/>
  <c r="A396" i="30"/>
  <c r="A360" i="30"/>
  <c r="A324" i="30"/>
  <c r="A288" i="30"/>
  <c r="A252" i="30"/>
  <c r="A216" i="30"/>
  <c r="A180" i="30"/>
  <c r="A144" i="30"/>
  <c r="A108" i="30"/>
  <c r="A72" i="30"/>
  <c r="A36" i="30"/>
  <c r="A756" i="29"/>
  <c r="A720" i="29"/>
  <c r="A684" i="29"/>
  <c r="A648" i="29"/>
  <c r="A612" i="29"/>
  <c r="A576" i="29"/>
  <c r="A540" i="29"/>
  <c r="A504" i="29"/>
  <c r="A468" i="29"/>
  <c r="A432" i="29"/>
  <c r="A396" i="29"/>
  <c r="A360" i="29"/>
  <c r="A324" i="29"/>
  <c r="A288" i="29"/>
  <c r="A252" i="29"/>
  <c r="A216" i="29"/>
  <c r="A180" i="29"/>
  <c r="A144" i="29"/>
  <c r="A108" i="29"/>
  <c r="A72" i="29"/>
  <c r="A36" i="29"/>
  <c r="A756" i="28"/>
  <c r="A720" i="28"/>
  <c r="A684" i="28"/>
  <c r="A648" i="28"/>
  <c r="A612" i="28"/>
  <c r="A576" i="28"/>
  <c r="A540" i="28"/>
  <c r="A504" i="28"/>
  <c r="A468" i="28"/>
  <c r="A432" i="28"/>
  <c r="A396" i="28"/>
  <c r="A360" i="28"/>
  <c r="A324" i="28"/>
  <c r="A288" i="28"/>
  <c r="A252" i="28"/>
  <c r="A216" i="28"/>
  <c r="A180" i="28"/>
  <c r="A144" i="28"/>
  <c r="A108" i="28"/>
  <c r="A72" i="28"/>
  <c r="A36" i="28"/>
  <c r="A756" i="27"/>
  <c r="A720" i="27"/>
  <c r="A684" i="27"/>
  <c r="A648" i="27"/>
  <c r="A612" i="27"/>
  <c r="A576" i="27"/>
  <c r="A540" i="27"/>
  <c r="A504" i="27"/>
  <c r="A468" i="27"/>
  <c r="A432" i="27"/>
  <c r="A396" i="27"/>
  <c r="A360" i="27"/>
  <c r="A324" i="27"/>
  <c r="A288" i="27"/>
  <c r="A252" i="27"/>
  <c r="A216" i="27"/>
  <c r="A180" i="27"/>
  <c r="A144" i="27"/>
  <c r="A108" i="27"/>
  <c r="A72" i="27"/>
  <c r="A36" i="27"/>
  <c r="A756" i="26"/>
  <c r="A720" i="26"/>
  <c r="A684" i="26"/>
  <c r="A648" i="26"/>
  <c r="A612" i="26"/>
  <c r="A576" i="26"/>
  <c r="A540" i="26"/>
  <c r="A504" i="26"/>
  <c r="A468" i="26"/>
  <c r="A432" i="26"/>
  <c r="A396" i="26"/>
  <c r="A360" i="26"/>
  <c r="A324" i="26"/>
  <c r="A288" i="26"/>
  <c r="A252" i="26"/>
  <c r="A216" i="26"/>
  <c r="A180" i="26"/>
  <c r="A144" i="26"/>
  <c r="A108" i="26"/>
  <c r="A72" i="26"/>
  <c r="A36" i="26"/>
  <c r="A756" i="25"/>
  <c r="A720" i="25"/>
  <c r="A684" i="25"/>
  <c r="A648" i="25"/>
  <c r="A612" i="25"/>
  <c r="A576" i="25"/>
  <c r="A540" i="25"/>
  <c r="A504" i="25"/>
  <c r="A468" i="25"/>
  <c r="A432" i="25"/>
  <c r="A396" i="25"/>
  <c r="A360" i="25"/>
  <c r="A324" i="25"/>
  <c r="A288" i="25"/>
  <c r="A252" i="25"/>
  <c r="A216" i="25"/>
  <c r="A180" i="25"/>
  <c r="A144" i="25"/>
  <c r="A108" i="25"/>
  <c r="A72" i="25"/>
  <c r="A36" i="25"/>
  <c r="A756" i="24"/>
  <c r="A720" i="24"/>
  <c r="A684" i="24"/>
  <c r="A648" i="24"/>
  <c r="A612" i="24"/>
  <c r="A576" i="24"/>
  <c r="A540" i="24"/>
  <c r="A504" i="24"/>
  <c r="A468" i="24"/>
  <c r="A432" i="24"/>
  <c r="A396" i="24"/>
  <c r="A360" i="24"/>
  <c r="A324" i="24"/>
  <c r="A288" i="24"/>
  <c r="A252" i="24"/>
  <c r="A216" i="24"/>
  <c r="A180" i="24"/>
  <c r="A144" i="24"/>
  <c r="A108" i="24"/>
  <c r="A72" i="24"/>
  <c r="A36" i="24"/>
  <c r="A756" i="23"/>
  <c r="A720" i="23"/>
  <c r="A684" i="23"/>
  <c r="A648" i="23"/>
  <c r="A612" i="23"/>
  <c r="A576" i="23"/>
  <c r="A540" i="23"/>
  <c r="A504" i="23"/>
  <c r="A468" i="23"/>
  <c r="A432" i="23"/>
  <c r="A396" i="23"/>
  <c r="A360" i="23"/>
  <c r="A324" i="23"/>
  <c r="A288" i="23"/>
  <c r="A252" i="23"/>
  <c r="A216" i="23"/>
  <c r="A180" i="23"/>
  <c r="A144" i="23"/>
  <c r="A108" i="23"/>
  <c r="A72" i="23"/>
  <c r="A36" i="23"/>
  <c r="A756" i="22"/>
  <c r="A720" i="22"/>
  <c r="A684" i="22"/>
  <c r="A648" i="22"/>
  <c r="A612" i="22"/>
  <c r="A576" i="22"/>
  <c r="A540" i="22"/>
  <c r="A504" i="22"/>
  <c r="A468" i="22"/>
  <c r="A432" i="22"/>
  <c r="A396" i="22"/>
  <c r="A360" i="22"/>
  <c r="A324" i="22"/>
  <c r="A288" i="22"/>
  <c r="A252" i="22"/>
  <c r="A216" i="22"/>
  <c r="A180" i="22"/>
  <c r="A144" i="22"/>
  <c r="A108" i="22"/>
  <c r="A72" i="22"/>
  <c r="A36" i="22"/>
  <c r="A756" i="21"/>
  <c r="A720" i="21"/>
  <c r="A684" i="21"/>
  <c r="A648" i="21"/>
  <c r="A612" i="21"/>
  <c r="A576" i="21"/>
  <c r="A540" i="21"/>
  <c r="A504" i="21"/>
  <c r="A468" i="21"/>
  <c r="A432" i="21"/>
  <c r="A396" i="21"/>
  <c r="A360" i="21"/>
  <c r="A324" i="21"/>
  <c r="A288" i="21"/>
  <c r="A252" i="21"/>
  <c r="A216" i="21"/>
  <c r="A180" i="21"/>
  <c r="A144" i="21"/>
  <c r="A108" i="21"/>
  <c r="A72" i="21"/>
  <c r="A36" i="21"/>
  <c r="A756" i="20"/>
  <c r="A720" i="20"/>
  <c r="A684" i="20"/>
  <c r="A648" i="20"/>
  <c r="A612" i="20"/>
  <c r="A576" i="20"/>
  <c r="A540" i="20"/>
  <c r="A504" i="20"/>
  <c r="A468" i="20"/>
  <c r="A432" i="20"/>
  <c r="A396" i="20"/>
  <c r="A360" i="20"/>
  <c r="A324" i="20"/>
  <c r="A288" i="20"/>
  <c r="A252" i="20"/>
  <c r="A216" i="20"/>
  <c r="A180" i="20"/>
  <c r="A144" i="20"/>
  <c r="A108" i="20"/>
  <c r="A72" i="20"/>
  <c r="A36" i="20"/>
  <c r="A756" i="17"/>
  <c r="A720" i="17"/>
  <c r="A684" i="17"/>
  <c r="A648" i="17"/>
  <c r="A612" i="17"/>
  <c r="A576" i="17"/>
  <c r="A540" i="17"/>
  <c r="A504" i="17"/>
  <c r="A468" i="17"/>
  <c r="A432" i="17"/>
  <c r="A396" i="17"/>
  <c r="A360" i="17"/>
  <c r="A324" i="17"/>
  <c r="A288" i="17"/>
  <c r="A252" i="17"/>
  <c r="A216" i="17"/>
  <c r="A180" i="17"/>
  <c r="A144" i="17"/>
  <c r="A108" i="17"/>
  <c r="A72" i="17"/>
  <c r="A36" i="17"/>
  <c r="A756" i="19"/>
  <c r="A720" i="19"/>
  <c r="A684" i="19"/>
  <c r="A648" i="19"/>
  <c r="A612" i="19"/>
  <c r="A576" i="19"/>
  <c r="A540" i="19"/>
  <c r="A504" i="19"/>
  <c r="A468" i="19"/>
  <c r="A432" i="19"/>
  <c r="A396" i="19"/>
  <c r="A360" i="19"/>
  <c r="A324" i="19"/>
  <c r="A288" i="19"/>
  <c r="A252" i="19"/>
  <c r="A216" i="19"/>
  <c r="A180" i="19"/>
  <c r="A144" i="19"/>
  <c r="A108" i="19"/>
  <c r="A72" i="19"/>
  <c r="A36" i="19"/>
  <c r="A756" i="16"/>
  <c r="A720" i="16"/>
  <c r="A684" i="16"/>
  <c r="A648" i="16"/>
  <c r="A612" i="16"/>
  <c r="A576" i="16"/>
  <c r="A540" i="16"/>
  <c r="A504" i="16"/>
  <c r="A468" i="16"/>
  <c r="A432" i="16"/>
  <c r="A396" i="16"/>
  <c r="A360" i="16"/>
  <c r="A324" i="16"/>
  <c r="A288" i="16"/>
  <c r="A252" i="16"/>
  <c r="A216" i="16"/>
  <c r="A180" i="16"/>
  <c r="A144" i="16"/>
  <c r="A108" i="16"/>
  <c r="A72" i="16"/>
  <c r="A36" i="16"/>
  <c r="A756" i="18"/>
  <c r="A720" i="18"/>
  <c r="A684" i="18"/>
  <c r="A648" i="18"/>
  <c r="A612" i="18"/>
  <c r="A576" i="18"/>
  <c r="A540" i="18"/>
  <c r="A504" i="18"/>
  <c r="A468" i="18"/>
  <c r="A432" i="18"/>
  <c r="A396" i="18"/>
  <c r="A360" i="18"/>
  <c r="A324" i="18"/>
  <c r="A288" i="18"/>
  <c r="A252" i="18"/>
  <c r="A216" i="18"/>
  <c r="A180" i="18"/>
  <c r="A144" i="18"/>
  <c r="A108" i="18"/>
  <c r="A72" i="18"/>
  <c r="A36" i="18"/>
  <c r="A756" i="15"/>
  <c r="A720" i="15"/>
  <c r="A684" i="15"/>
  <c r="A648" i="15"/>
  <c r="A612" i="15"/>
  <c r="A576" i="15"/>
  <c r="A540" i="15"/>
  <c r="A504" i="15"/>
  <c r="A468" i="15"/>
  <c r="A432" i="15"/>
  <c r="A396" i="15"/>
  <c r="A360" i="15"/>
  <c r="A324" i="15"/>
  <c r="A288" i="15"/>
  <c r="A252" i="15"/>
  <c r="A216" i="15"/>
  <c r="A180" i="15"/>
  <c r="A144" i="15"/>
  <c r="A108" i="15"/>
  <c r="A72" i="15"/>
  <c r="A36" i="15"/>
  <c r="A756" i="14"/>
  <c r="A720" i="14"/>
  <c r="A684" i="14"/>
  <c r="A648" i="14"/>
  <c r="A612" i="14"/>
  <c r="A576" i="14"/>
  <c r="A540" i="14"/>
  <c r="A504" i="14"/>
  <c r="A468" i="14"/>
  <c r="A432" i="14"/>
  <c r="A396" i="14"/>
  <c r="A360" i="14"/>
  <c r="A324" i="14"/>
  <c r="A288" i="14"/>
  <c r="A252" i="14"/>
  <c r="A216" i="14"/>
  <c r="A180" i="14"/>
  <c r="A144" i="14"/>
  <c r="A108" i="14"/>
  <c r="A72" i="14"/>
  <c r="A36" i="14"/>
  <c r="A756" i="13"/>
  <c r="A720" i="13"/>
  <c r="A684" i="13"/>
  <c r="A648" i="13"/>
  <c r="A612" i="13"/>
  <c r="A576" i="13"/>
  <c r="A540" i="13"/>
  <c r="A504" i="13"/>
  <c r="A468" i="13"/>
  <c r="A432" i="13"/>
  <c r="A396" i="13"/>
  <c r="A360" i="13"/>
  <c r="A324" i="13"/>
  <c r="A288" i="13"/>
  <c r="A252" i="13"/>
  <c r="A216" i="13"/>
  <c r="A180" i="13"/>
  <c r="A144" i="13"/>
  <c r="A108" i="13"/>
  <c r="A72" i="13"/>
  <c r="A36" i="13"/>
  <c r="A756" i="12"/>
  <c r="A720" i="12"/>
  <c r="A684" i="12"/>
  <c r="A648" i="12"/>
  <c r="A612" i="12"/>
  <c r="A576" i="12"/>
  <c r="A540" i="12"/>
  <c r="A504" i="12"/>
  <c r="A468" i="12"/>
  <c r="A432" i="12"/>
  <c r="A396" i="12"/>
  <c r="A360" i="12"/>
  <c r="A324" i="12"/>
  <c r="A288" i="12"/>
  <c r="A252" i="12"/>
  <c r="A216" i="12"/>
  <c r="A180" i="12"/>
  <c r="A144" i="12"/>
  <c r="A108" i="12"/>
  <c r="A72" i="12"/>
  <c r="A36" i="12"/>
  <c r="A756" i="1"/>
  <c r="A720" i="1"/>
  <c r="A684" i="1"/>
  <c r="A648" i="1"/>
  <c r="A612" i="1"/>
  <c r="A576" i="1"/>
  <c r="A540" i="1"/>
  <c r="A504" i="1"/>
  <c r="A468" i="1"/>
  <c r="A432" i="1"/>
  <c r="A396" i="1"/>
  <c r="A360" i="1"/>
  <c r="A324" i="1"/>
  <c r="A288" i="1"/>
  <c r="A252" i="1"/>
  <c r="A216" i="1"/>
  <c r="A144" i="1"/>
  <c r="A108" i="1"/>
  <c r="A72" i="1"/>
  <c r="D10" i="18" l="1"/>
  <c r="D12" i="15"/>
  <c r="D14" i="14"/>
  <c r="D12" i="13"/>
  <c r="D13" i="40"/>
  <c r="D12" i="40"/>
  <c r="D26" i="40"/>
  <c r="D14" i="40"/>
  <c r="D25" i="40"/>
  <c r="D27" i="40"/>
  <c r="D17" i="40"/>
  <c r="D28" i="40"/>
  <c r="D22" i="40"/>
  <c r="D25" i="39"/>
  <c r="D13" i="39"/>
  <c r="D19" i="39"/>
  <c r="D29" i="39"/>
  <c r="D22" i="39"/>
  <c r="D11" i="39"/>
  <c r="D13" i="38"/>
  <c r="D12" i="38"/>
  <c r="D25" i="38"/>
  <c r="D26" i="38"/>
  <c r="D23" i="38"/>
  <c r="D19" i="38"/>
  <c r="D29" i="38"/>
  <c r="D14" i="38"/>
  <c r="D9" i="38"/>
  <c r="D21" i="38"/>
  <c r="D31" i="38"/>
  <c r="D10" i="38"/>
  <c r="D22" i="38"/>
  <c r="D23" i="37"/>
  <c r="D13" i="37"/>
  <c r="D12" i="37"/>
  <c r="D26" i="37"/>
  <c r="D25" i="37"/>
  <c r="D14" i="37"/>
  <c r="D27" i="37"/>
  <c r="D17" i="37"/>
  <c r="D28" i="37"/>
  <c r="D26" i="36"/>
  <c r="D10" i="36"/>
  <c r="D21" i="36"/>
  <c r="D31" i="36"/>
  <c r="D19" i="36"/>
  <c r="D29" i="36"/>
  <c r="D17" i="36"/>
  <c r="D28" i="36"/>
  <c r="D13" i="36"/>
  <c r="D25" i="36"/>
  <c r="D14" i="36"/>
  <c r="D11" i="36"/>
  <c r="D22" i="36"/>
  <c r="D26" i="35"/>
  <c r="D19" i="35"/>
  <c r="D29" i="35"/>
  <c r="D14" i="35"/>
  <c r="D21" i="35"/>
  <c r="D31" i="35"/>
  <c r="D10" i="35"/>
  <c r="D22" i="35"/>
  <c r="D11" i="35"/>
  <c r="D25" i="35"/>
  <c r="D23" i="35"/>
  <c r="D25" i="34"/>
  <c r="D13" i="34"/>
  <c r="D19" i="34"/>
  <c r="D29" i="34"/>
  <c r="D22" i="34"/>
  <c r="D11" i="34"/>
  <c r="D11" i="33"/>
  <c r="D23" i="33"/>
  <c r="D12" i="33"/>
  <c r="D25" i="33"/>
  <c r="D13" i="33"/>
  <c r="D26" i="33"/>
  <c r="D19" i="33"/>
  <c r="D29" i="33"/>
  <c r="D14" i="33"/>
  <c r="D21" i="33"/>
  <c r="D31" i="33"/>
  <c r="D22" i="32"/>
  <c r="D21" i="32"/>
  <c r="D31" i="32"/>
  <c r="D10" i="32"/>
  <c r="D26" i="32"/>
  <c r="D14" i="32"/>
  <c r="D25" i="32"/>
  <c r="D11" i="32"/>
  <c r="D17" i="32"/>
  <c r="D28" i="32"/>
  <c r="D13" i="32"/>
  <c r="D19" i="32"/>
  <c r="D29" i="32"/>
  <c r="D22" i="31"/>
  <c r="D11" i="31"/>
  <c r="D25" i="31"/>
  <c r="D13" i="31"/>
  <c r="D14" i="30"/>
  <c r="D27" i="30"/>
  <c r="D17" i="30"/>
  <c r="D28" i="30"/>
  <c r="D22" i="30"/>
  <c r="D23" i="30"/>
  <c r="D12" i="30"/>
  <c r="D25" i="30"/>
  <c r="D22" i="29"/>
  <c r="D11" i="29"/>
  <c r="D23" i="29"/>
  <c r="D12" i="29"/>
  <c r="D25" i="29"/>
  <c r="D13" i="29"/>
  <c r="D26" i="29"/>
  <c r="D14" i="29"/>
  <c r="D11" i="28"/>
  <c r="D25" i="28"/>
  <c r="D23" i="28"/>
  <c r="D13" i="28"/>
  <c r="D12" i="28"/>
  <c r="D26" i="28"/>
  <c r="D19" i="28"/>
  <c r="D29" i="28"/>
  <c r="D14" i="28"/>
  <c r="D21" i="28"/>
  <c r="D31" i="28"/>
  <c r="D22" i="27"/>
  <c r="D25" i="27"/>
  <c r="D13" i="27"/>
  <c r="D11" i="27"/>
  <c r="D19" i="27"/>
  <c r="D29" i="27"/>
  <c r="D17" i="26"/>
  <c r="D28" i="26"/>
  <c r="D13" i="26"/>
  <c r="D19" i="26"/>
  <c r="D29" i="26"/>
  <c r="D22" i="26"/>
  <c r="D21" i="26"/>
  <c r="D31" i="26"/>
  <c r="D26" i="26"/>
  <c r="D14" i="26"/>
  <c r="D25" i="26"/>
  <c r="D19" i="25"/>
  <c r="D29" i="25"/>
  <c r="D22" i="25"/>
  <c r="D21" i="25"/>
  <c r="D31" i="25"/>
  <c r="D28" i="25"/>
  <c r="D11" i="25"/>
  <c r="D10" i="25"/>
  <c r="D25" i="25"/>
  <c r="D17" i="25"/>
  <c r="D13" i="25"/>
  <c r="D19" i="24"/>
  <c r="D29" i="24"/>
  <c r="D22" i="24"/>
  <c r="D11" i="24"/>
  <c r="D25" i="24"/>
  <c r="D13" i="23"/>
  <c r="D17" i="23"/>
  <c r="D28" i="23"/>
  <c r="D19" i="23"/>
  <c r="D29" i="23"/>
  <c r="D22" i="23"/>
  <c r="D21" i="23"/>
  <c r="D31" i="23"/>
  <c r="D11" i="23"/>
  <c r="D10" i="23"/>
  <c r="D25" i="22"/>
  <c r="D23" i="22"/>
  <c r="D13" i="22"/>
  <c r="D12" i="22"/>
  <c r="D26" i="22"/>
  <c r="D19" i="22"/>
  <c r="D29" i="22"/>
  <c r="D14" i="22"/>
  <c r="D21" i="22"/>
  <c r="D31" i="22"/>
  <c r="D10" i="22"/>
  <c r="D22" i="22"/>
  <c r="D12" i="21"/>
  <c r="D25" i="21"/>
  <c r="D13" i="21"/>
  <c r="D26" i="21"/>
  <c r="D14" i="21"/>
  <c r="D27" i="21"/>
  <c r="D17" i="21"/>
  <c r="D28" i="21"/>
  <c r="D22" i="21"/>
  <c r="D13" i="20"/>
  <c r="D26" i="20"/>
  <c r="D14" i="20"/>
  <c r="D27" i="20"/>
  <c r="D17" i="20"/>
  <c r="D28" i="20"/>
  <c r="D22" i="20"/>
  <c r="D11" i="20"/>
  <c r="D23" i="20"/>
  <c r="D12" i="20"/>
  <c r="D27" i="19"/>
  <c r="D22" i="19"/>
  <c r="D11" i="19"/>
  <c r="D25" i="19"/>
  <c r="D13" i="19"/>
  <c r="D19" i="17"/>
  <c r="D29" i="17"/>
  <c r="D14" i="17"/>
  <c r="D10" i="17"/>
  <c r="D22" i="17"/>
  <c r="D21" i="17"/>
  <c r="D11" i="17"/>
  <c r="D23" i="17"/>
  <c r="D31" i="17"/>
  <c r="D12" i="17"/>
  <c r="D25" i="17"/>
  <c r="D13" i="17"/>
  <c r="D19" i="16"/>
  <c r="D29" i="16"/>
  <c r="D22" i="16"/>
  <c r="D11" i="16"/>
  <c r="D25" i="16"/>
  <c r="D25" i="18"/>
  <c r="D13" i="18"/>
  <c r="D19" i="18"/>
  <c r="D29" i="18"/>
  <c r="D22" i="18"/>
  <c r="D11" i="18"/>
  <c r="D11" i="15"/>
  <c r="D25" i="15"/>
  <c r="D13" i="15"/>
  <c r="D19" i="15"/>
  <c r="D29" i="15"/>
  <c r="D9" i="15"/>
  <c r="D21" i="14"/>
  <c r="D31" i="14"/>
  <c r="D10" i="14"/>
  <c r="D22" i="14"/>
  <c r="D11" i="14"/>
  <c r="D25" i="14"/>
  <c r="D23" i="14"/>
  <c r="D13" i="14"/>
  <c r="D12" i="14"/>
  <c r="D26" i="14"/>
  <c r="D19" i="13"/>
  <c r="D29" i="13"/>
  <c r="D9" i="13"/>
  <c r="D21" i="13"/>
  <c r="D31" i="13"/>
  <c r="D10" i="13"/>
  <c r="D22" i="13"/>
  <c r="D11" i="13"/>
  <c r="D26" i="13"/>
  <c r="D25" i="13"/>
  <c r="D14" i="13"/>
  <c r="D13" i="13"/>
  <c r="D29" i="12"/>
  <c r="D9" i="12"/>
  <c r="D11" i="12"/>
  <c r="D19" i="12"/>
  <c r="D22" i="12"/>
  <c r="D26" i="12"/>
  <c r="D25" i="12"/>
  <c r="D14" i="12"/>
  <c r="D13" i="12"/>
  <c r="E8" i="4" a="1"/>
  <c r="E8" i="4" s="1"/>
  <c r="D9" i="39"/>
  <c r="D11" i="37"/>
  <c r="D9" i="36"/>
  <c r="D9" i="35"/>
  <c r="D9" i="34"/>
  <c r="D9" i="33"/>
  <c r="D9" i="32"/>
  <c r="D9" i="31"/>
  <c r="D11" i="30"/>
  <c r="D9" i="28"/>
  <c r="D9" i="26"/>
  <c r="D10" i="26"/>
  <c r="D11" i="26"/>
  <c r="D9" i="25"/>
  <c r="D9" i="24"/>
  <c r="D9" i="23"/>
  <c r="D12" i="23"/>
  <c r="D9" i="22"/>
  <c r="D11" i="22"/>
  <c r="D11" i="21"/>
  <c r="D9" i="17"/>
  <c r="D9" i="16"/>
  <c r="D9" i="18"/>
  <c r="D9" i="14"/>
  <c r="K3" i="7"/>
  <c r="C2" i="10" l="1"/>
  <c r="C1" i="10"/>
  <c r="C2" i="9"/>
  <c r="C1" i="9"/>
  <c r="C2" i="4"/>
  <c r="C1" i="4"/>
  <c r="C2" i="3"/>
  <c r="C1" i="3"/>
  <c r="X40" i="4"/>
  <c r="W40" i="4"/>
  <c r="V40" i="4"/>
  <c r="U40" i="4"/>
  <c r="T40" i="4"/>
  <c r="S40" i="4"/>
  <c r="R40" i="4"/>
  <c r="Q40" i="4"/>
  <c r="P40" i="4"/>
  <c r="O40" i="4"/>
  <c r="N40" i="4"/>
  <c r="M40" i="4"/>
  <c r="L40" i="4"/>
  <c r="K40" i="4"/>
  <c r="J40" i="4"/>
  <c r="I40" i="4"/>
  <c r="H40" i="4"/>
  <c r="G40" i="4"/>
  <c r="F40" i="4"/>
  <c r="E40" i="4"/>
  <c r="X39" i="4"/>
  <c r="W39" i="4"/>
  <c r="V39" i="4"/>
  <c r="U39" i="4"/>
  <c r="T39" i="4"/>
  <c r="S39" i="4"/>
  <c r="R39" i="4"/>
  <c r="Q39" i="4"/>
  <c r="P39" i="4"/>
  <c r="O39" i="4"/>
  <c r="N39" i="4"/>
  <c r="M39" i="4"/>
  <c r="L39" i="4"/>
  <c r="K39" i="4"/>
  <c r="J39" i="4"/>
  <c r="I39" i="4"/>
  <c r="H39" i="4"/>
  <c r="G39" i="4"/>
  <c r="F39" i="4"/>
  <c r="E39" i="4"/>
  <c r="X38" i="4"/>
  <c r="W38" i="4"/>
  <c r="V38" i="4"/>
  <c r="U38" i="4"/>
  <c r="T38" i="4"/>
  <c r="S38" i="4"/>
  <c r="R38" i="4"/>
  <c r="Q38" i="4"/>
  <c r="P38" i="4"/>
  <c r="O38" i="4"/>
  <c r="N38" i="4"/>
  <c r="M38" i="4"/>
  <c r="L38" i="4"/>
  <c r="K38" i="4"/>
  <c r="J38" i="4"/>
  <c r="I38" i="4"/>
  <c r="H38" i="4"/>
  <c r="G38" i="4"/>
  <c r="F38" i="4"/>
  <c r="E38" i="4"/>
  <c r="X37" i="4"/>
  <c r="W37" i="4"/>
  <c r="V37" i="4"/>
  <c r="U37" i="4"/>
  <c r="T37" i="4"/>
  <c r="S37" i="4"/>
  <c r="R37" i="4"/>
  <c r="Q37" i="4"/>
  <c r="P37" i="4"/>
  <c r="O37" i="4"/>
  <c r="N37" i="4"/>
  <c r="M37" i="4"/>
  <c r="L37" i="4"/>
  <c r="K37" i="4"/>
  <c r="J37" i="4"/>
  <c r="I37" i="4"/>
  <c r="H37" i="4"/>
  <c r="G37" i="4"/>
  <c r="F37" i="4"/>
  <c r="E37" i="4"/>
  <c r="X36" i="4"/>
  <c r="W36" i="4"/>
  <c r="V36" i="4"/>
  <c r="U36" i="4"/>
  <c r="T36" i="4"/>
  <c r="S36" i="4"/>
  <c r="R36" i="4"/>
  <c r="Q36" i="4"/>
  <c r="P36" i="4"/>
  <c r="O36" i="4"/>
  <c r="N36" i="4"/>
  <c r="M36" i="4"/>
  <c r="L36" i="4"/>
  <c r="K36" i="4"/>
  <c r="J36" i="4"/>
  <c r="I36" i="4"/>
  <c r="H36" i="4"/>
  <c r="G36" i="4"/>
  <c r="F36" i="4"/>
  <c r="E36" i="4"/>
  <c r="X35" i="4"/>
  <c r="W35" i="4"/>
  <c r="V35" i="4"/>
  <c r="U35" i="4"/>
  <c r="T35" i="4"/>
  <c r="S35" i="4"/>
  <c r="R35" i="4"/>
  <c r="Q35" i="4"/>
  <c r="P35" i="4"/>
  <c r="O35" i="4"/>
  <c r="N35" i="4"/>
  <c r="M35" i="4"/>
  <c r="L35" i="4"/>
  <c r="K35" i="4"/>
  <c r="J35" i="4"/>
  <c r="I35" i="4"/>
  <c r="H35" i="4"/>
  <c r="G35" i="4"/>
  <c r="F35" i="4"/>
  <c r="E35" i="4"/>
  <c r="X34" i="4"/>
  <c r="W34" i="4"/>
  <c r="V34" i="4"/>
  <c r="U34" i="4"/>
  <c r="T34" i="4"/>
  <c r="S34" i="4"/>
  <c r="R34" i="4"/>
  <c r="Q34" i="4"/>
  <c r="P34" i="4"/>
  <c r="O34" i="4"/>
  <c r="N34" i="4"/>
  <c r="M34" i="4"/>
  <c r="L34" i="4"/>
  <c r="K34" i="4"/>
  <c r="J34" i="4"/>
  <c r="I34" i="4"/>
  <c r="H34" i="4"/>
  <c r="G34" i="4"/>
  <c r="F34" i="4"/>
  <c r="E34" i="4"/>
  <c r="X33" i="4"/>
  <c r="W33" i="4"/>
  <c r="V33" i="4"/>
  <c r="U33" i="4"/>
  <c r="T33" i="4"/>
  <c r="S33" i="4"/>
  <c r="R33" i="4"/>
  <c r="Q33" i="4"/>
  <c r="P33" i="4"/>
  <c r="O33" i="4"/>
  <c r="N33" i="4"/>
  <c r="M33" i="4"/>
  <c r="L33" i="4"/>
  <c r="K33" i="4"/>
  <c r="J33" i="4"/>
  <c r="I33" i="4"/>
  <c r="H33" i="4"/>
  <c r="G33" i="4"/>
  <c r="F33" i="4"/>
  <c r="E33" i="4"/>
  <c r="X32" i="4"/>
  <c r="W32" i="4"/>
  <c r="V32" i="4"/>
  <c r="U32" i="4"/>
  <c r="T32" i="4"/>
  <c r="S32" i="4"/>
  <c r="R32" i="4"/>
  <c r="Q32" i="4"/>
  <c r="P32" i="4"/>
  <c r="O32" i="4"/>
  <c r="N32" i="4"/>
  <c r="M32" i="4"/>
  <c r="L32" i="4"/>
  <c r="K32" i="4"/>
  <c r="J32" i="4"/>
  <c r="I32" i="4"/>
  <c r="H32" i="4"/>
  <c r="G32" i="4"/>
  <c r="F32" i="4"/>
  <c r="E32" i="4"/>
  <c r="X31" i="4"/>
  <c r="W31" i="4"/>
  <c r="V31" i="4"/>
  <c r="U31" i="4"/>
  <c r="T31" i="4"/>
  <c r="S31" i="4"/>
  <c r="R31" i="4"/>
  <c r="Q31" i="4"/>
  <c r="P31" i="4"/>
  <c r="O31" i="4"/>
  <c r="N31" i="4"/>
  <c r="M31" i="4"/>
  <c r="L31" i="4"/>
  <c r="K31" i="4"/>
  <c r="J31" i="4"/>
  <c r="I31" i="4"/>
  <c r="H31" i="4"/>
  <c r="G31" i="4"/>
  <c r="F31" i="4"/>
  <c r="E31" i="4"/>
  <c r="X30" i="4"/>
  <c r="W30" i="4"/>
  <c r="V30" i="4"/>
  <c r="U30" i="4"/>
  <c r="T30" i="4"/>
  <c r="S30" i="4"/>
  <c r="R30" i="4"/>
  <c r="Q30" i="4"/>
  <c r="P30" i="4"/>
  <c r="O30" i="4"/>
  <c r="N30" i="4"/>
  <c r="M30" i="4"/>
  <c r="L30" i="4"/>
  <c r="K30" i="4"/>
  <c r="J30" i="4"/>
  <c r="I30" i="4"/>
  <c r="H30" i="4"/>
  <c r="G30" i="4"/>
  <c r="F30" i="4"/>
  <c r="E30" i="4"/>
  <c r="X29" i="4"/>
  <c r="W29" i="4"/>
  <c r="V29" i="4"/>
  <c r="U29" i="4"/>
  <c r="T29" i="4"/>
  <c r="S29" i="4"/>
  <c r="R29" i="4"/>
  <c r="Q29" i="4"/>
  <c r="P29" i="4"/>
  <c r="O29" i="4"/>
  <c r="N29" i="4"/>
  <c r="M29" i="4"/>
  <c r="L29" i="4"/>
  <c r="K29" i="4"/>
  <c r="J29" i="4"/>
  <c r="I29" i="4"/>
  <c r="H29" i="4"/>
  <c r="G29" i="4"/>
  <c r="F29" i="4"/>
  <c r="E29" i="4"/>
  <c r="X28" i="4"/>
  <c r="W28" i="4"/>
  <c r="V28" i="4"/>
  <c r="U28" i="4"/>
  <c r="T28" i="4"/>
  <c r="S28" i="4"/>
  <c r="R28" i="4"/>
  <c r="Q28" i="4"/>
  <c r="P28" i="4"/>
  <c r="O28" i="4"/>
  <c r="N28" i="4"/>
  <c r="M28" i="4"/>
  <c r="L28" i="4"/>
  <c r="K28" i="4"/>
  <c r="J28" i="4"/>
  <c r="I28" i="4"/>
  <c r="H28" i="4"/>
  <c r="G28" i="4"/>
  <c r="F28" i="4"/>
  <c r="E28" i="4"/>
  <c r="X27" i="4"/>
  <c r="W27" i="4"/>
  <c r="V27" i="4"/>
  <c r="U27" i="4"/>
  <c r="T27" i="4"/>
  <c r="S27" i="4"/>
  <c r="R27" i="4"/>
  <c r="Q27" i="4"/>
  <c r="P27" i="4"/>
  <c r="O27" i="4"/>
  <c r="N27" i="4"/>
  <c r="M27" i="4"/>
  <c r="L27" i="4"/>
  <c r="K27" i="4"/>
  <c r="J27" i="4"/>
  <c r="I27" i="4"/>
  <c r="H27" i="4"/>
  <c r="G27" i="4"/>
  <c r="F27" i="4"/>
  <c r="E27" i="4"/>
  <c r="X26" i="4"/>
  <c r="W26" i="4"/>
  <c r="V26" i="4"/>
  <c r="U26" i="4"/>
  <c r="T26" i="4"/>
  <c r="S26" i="4"/>
  <c r="R26" i="4"/>
  <c r="Q26" i="4"/>
  <c r="P26" i="4"/>
  <c r="O26" i="4"/>
  <c r="N26" i="4"/>
  <c r="M26" i="4"/>
  <c r="L26" i="4"/>
  <c r="K26" i="4"/>
  <c r="J26" i="4"/>
  <c r="I26" i="4"/>
  <c r="H26" i="4"/>
  <c r="G26" i="4"/>
  <c r="F26" i="4"/>
  <c r="E26" i="4"/>
  <c r="X25" i="4"/>
  <c r="W25" i="4"/>
  <c r="V25" i="4"/>
  <c r="U25" i="4"/>
  <c r="T25" i="4"/>
  <c r="S25" i="4"/>
  <c r="R25" i="4"/>
  <c r="Q25" i="4"/>
  <c r="P25" i="4"/>
  <c r="O25" i="4"/>
  <c r="N25" i="4"/>
  <c r="M25" i="4"/>
  <c r="L25" i="4"/>
  <c r="K25" i="4"/>
  <c r="J25" i="4"/>
  <c r="I25" i="4"/>
  <c r="H25" i="4"/>
  <c r="G25" i="4"/>
  <c r="F25" i="4"/>
  <c r="E25" i="4"/>
  <c r="X24" i="4"/>
  <c r="W24" i="4"/>
  <c r="V24" i="4"/>
  <c r="U24" i="4"/>
  <c r="T24" i="4"/>
  <c r="S24" i="4"/>
  <c r="R24" i="4"/>
  <c r="Q24" i="4"/>
  <c r="P24" i="4"/>
  <c r="O24" i="4"/>
  <c r="N24" i="4"/>
  <c r="M24" i="4"/>
  <c r="L24" i="4"/>
  <c r="K24" i="4"/>
  <c r="J24" i="4"/>
  <c r="I24" i="4"/>
  <c r="H24" i="4"/>
  <c r="G24" i="4"/>
  <c r="F24" i="4"/>
  <c r="E24" i="4"/>
  <c r="X23" i="4"/>
  <c r="W23" i="4"/>
  <c r="V23" i="4"/>
  <c r="U23" i="4"/>
  <c r="T23" i="4"/>
  <c r="S23" i="4"/>
  <c r="R23" i="4"/>
  <c r="Q23" i="4"/>
  <c r="P23" i="4"/>
  <c r="O23" i="4"/>
  <c r="N23" i="4"/>
  <c r="M23" i="4"/>
  <c r="L23" i="4"/>
  <c r="K23" i="4"/>
  <c r="J23" i="4"/>
  <c r="I23" i="4"/>
  <c r="H23" i="4"/>
  <c r="G23" i="4"/>
  <c r="F23" i="4"/>
  <c r="E23" i="4"/>
  <c r="X22" i="4"/>
  <c r="W22" i="4"/>
  <c r="V22" i="4"/>
  <c r="U22" i="4"/>
  <c r="T22" i="4"/>
  <c r="S22" i="4"/>
  <c r="R22" i="4"/>
  <c r="Q22" i="4"/>
  <c r="P22" i="4"/>
  <c r="O22" i="4"/>
  <c r="N22" i="4"/>
  <c r="M22" i="4"/>
  <c r="L22" i="4"/>
  <c r="K22" i="4"/>
  <c r="J22" i="4"/>
  <c r="I22" i="4"/>
  <c r="H22" i="4"/>
  <c r="G22" i="4"/>
  <c r="F22" i="4"/>
  <c r="E22" i="4"/>
  <c r="X21" i="4"/>
  <c r="W21" i="4"/>
  <c r="V21" i="4"/>
  <c r="U21" i="4"/>
  <c r="T21" i="4"/>
  <c r="S21" i="4"/>
  <c r="R21" i="4"/>
  <c r="Q21" i="4"/>
  <c r="P21" i="4"/>
  <c r="O21" i="4"/>
  <c r="N21" i="4"/>
  <c r="M21" i="4"/>
  <c r="L21" i="4"/>
  <c r="K21" i="4"/>
  <c r="J21" i="4"/>
  <c r="I21" i="4"/>
  <c r="H21" i="4"/>
  <c r="G21" i="4"/>
  <c r="F21" i="4"/>
  <c r="E21" i="4"/>
  <c r="X20" i="4"/>
  <c r="W20" i="4"/>
  <c r="V20" i="4"/>
  <c r="U20" i="4"/>
  <c r="T20" i="4"/>
  <c r="S20" i="4"/>
  <c r="R20" i="4"/>
  <c r="Q20" i="4"/>
  <c r="P20" i="4"/>
  <c r="O20" i="4"/>
  <c r="N20" i="4"/>
  <c r="M20" i="4"/>
  <c r="L20" i="4"/>
  <c r="K20" i="4"/>
  <c r="J20" i="4"/>
  <c r="I20" i="4"/>
  <c r="H20" i="4"/>
  <c r="G20" i="4"/>
  <c r="F20" i="4"/>
  <c r="E20" i="4"/>
  <c r="X19" i="4"/>
  <c r="W19" i="4"/>
  <c r="V19" i="4"/>
  <c r="U19" i="4"/>
  <c r="T19" i="4"/>
  <c r="S19" i="4"/>
  <c r="R19" i="4"/>
  <c r="Q19" i="4"/>
  <c r="P19" i="4"/>
  <c r="O19" i="4"/>
  <c r="N19" i="4"/>
  <c r="M19" i="4"/>
  <c r="L19" i="4"/>
  <c r="K19" i="4"/>
  <c r="J19" i="4"/>
  <c r="I19" i="4"/>
  <c r="H19" i="4"/>
  <c r="G19" i="4"/>
  <c r="F19" i="4"/>
  <c r="E19" i="4"/>
  <c r="X18" i="4"/>
  <c r="W18" i="4"/>
  <c r="V18" i="4"/>
  <c r="U18" i="4"/>
  <c r="T18" i="4"/>
  <c r="S18" i="4"/>
  <c r="R18" i="4"/>
  <c r="Q18" i="4"/>
  <c r="P18" i="4"/>
  <c r="O18" i="4"/>
  <c r="N18" i="4"/>
  <c r="M18" i="4"/>
  <c r="L18" i="4"/>
  <c r="K18" i="4"/>
  <c r="J18" i="4"/>
  <c r="I18" i="4"/>
  <c r="H18" i="4"/>
  <c r="G18" i="4"/>
  <c r="F18" i="4"/>
  <c r="E18" i="4"/>
  <c r="X17" i="4"/>
  <c r="W17" i="4"/>
  <c r="V17" i="4"/>
  <c r="U17" i="4"/>
  <c r="T17" i="4"/>
  <c r="S17" i="4"/>
  <c r="R17" i="4"/>
  <c r="Q17" i="4"/>
  <c r="P17" i="4"/>
  <c r="O17" i="4"/>
  <c r="N17" i="4"/>
  <c r="M17" i="4"/>
  <c r="L17" i="4"/>
  <c r="K17" i="4"/>
  <c r="J17" i="4"/>
  <c r="I17" i="4"/>
  <c r="H17" i="4"/>
  <c r="G17" i="4"/>
  <c r="F17" i="4"/>
  <c r="E17" i="4"/>
  <c r="X16" i="4"/>
  <c r="W16" i="4"/>
  <c r="V16" i="4"/>
  <c r="U16" i="4"/>
  <c r="T16" i="4"/>
  <c r="S16" i="4"/>
  <c r="R16" i="4"/>
  <c r="Q16" i="4"/>
  <c r="P16" i="4"/>
  <c r="O16" i="4"/>
  <c r="N16" i="4"/>
  <c r="M16" i="4"/>
  <c r="L16" i="4"/>
  <c r="K16" i="4"/>
  <c r="J16" i="4"/>
  <c r="I16" i="4"/>
  <c r="H16" i="4"/>
  <c r="G16" i="4"/>
  <c r="F16" i="4"/>
  <c r="E16" i="4"/>
  <c r="X15" i="4"/>
  <c r="W15" i="4"/>
  <c r="V15" i="4"/>
  <c r="U15" i="4"/>
  <c r="T15" i="4"/>
  <c r="S15" i="4"/>
  <c r="R15" i="4"/>
  <c r="Q15" i="4"/>
  <c r="P15" i="4"/>
  <c r="O15" i="4"/>
  <c r="N15" i="4"/>
  <c r="M15" i="4"/>
  <c r="L15" i="4"/>
  <c r="K15" i="4"/>
  <c r="J15" i="4"/>
  <c r="I15" i="4"/>
  <c r="H15" i="4"/>
  <c r="G15" i="4"/>
  <c r="F15" i="4"/>
  <c r="E15" i="4"/>
  <c r="X14" i="4"/>
  <c r="W14" i="4"/>
  <c r="V14" i="4"/>
  <c r="U14" i="4"/>
  <c r="T14" i="4"/>
  <c r="S14" i="4"/>
  <c r="R14" i="4"/>
  <c r="Q14" i="4"/>
  <c r="P14" i="4"/>
  <c r="O14" i="4"/>
  <c r="N14" i="4"/>
  <c r="M14" i="4"/>
  <c r="L14" i="4"/>
  <c r="K14" i="4"/>
  <c r="J14" i="4"/>
  <c r="I14" i="4"/>
  <c r="H14" i="4"/>
  <c r="G14" i="4"/>
  <c r="F14" i="4"/>
  <c r="E14" i="4"/>
  <c r="X13" i="4"/>
  <c r="W13" i="4"/>
  <c r="V13" i="4"/>
  <c r="U13" i="4"/>
  <c r="T13" i="4"/>
  <c r="S13" i="4"/>
  <c r="R13" i="4"/>
  <c r="Q13" i="4"/>
  <c r="P13" i="4"/>
  <c r="O13" i="4"/>
  <c r="N13" i="4"/>
  <c r="M13" i="4"/>
  <c r="L13" i="4"/>
  <c r="K13" i="4"/>
  <c r="J13" i="4"/>
  <c r="I13" i="4"/>
  <c r="H13" i="4"/>
  <c r="G13" i="4"/>
  <c r="F13" i="4"/>
  <c r="E13" i="4"/>
  <c r="X12" i="4"/>
  <c r="W12" i="4"/>
  <c r="V12" i="4"/>
  <c r="U12" i="4"/>
  <c r="T12" i="4"/>
  <c r="S12" i="4"/>
  <c r="R12" i="4"/>
  <c r="Q12" i="4"/>
  <c r="P12" i="4"/>
  <c r="O12" i="4"/>
  <c r="N12" i="4"/>
  <c r="M12" i="4"/>
  <c r="L12" i="4"/>
  <c r="K12" i="4"/>
  <c r="J12" i="4"/>
  <c r="I12" i="4"/>
  <c r="H12" i="4"/>
  <c r="G12" i="4"/>
  <c r="F12" i="4"/>
  <c r="E12" i="4"/>
  <c r="X11" i="4"/>
  <c r="W11" i="4"/>
  <c r="V11" i="4"/>
  <c r="U11" i="4"/>
  <c r="T11" i="4"/>
  <c r="S11" i="4"/>
  <c r="R11" i="4"/>
  <c r="Q11" i="4"/>
  <c r="P11" i="4"/>
  <c r="O11" i="4"/>
  <c r="N11" i="4"/>
  <c r="M11" i="4"/>
  <c r="L11" i="4"/>
  <c r="K11" i="4"/>
  <c r="J11" i="4"/>
  <c r="I11" i="4"/>
  <c r="G11" i="4"/>
  <c r="H11" i="4"/>
  <c r="F11" i="4"/>
  <c r="E11" i="4"/>
  <c r="B751" i="41"/>
  <c r="C751" i="41" s="1"/>
  <c r="B749" i="41"/>
  <c r="C749" i="41" s="1"/>
  <c r="B748" i="41"/>
  <c r="C748" i="41" s="1"/>
  <c r="B747" i="41"/>
  <c r="C747" i="41" s="1"/>
  <c r="B746" i="41"/>
  <c r="C746" i="41" s="1"/>
  <c r="B745" i="41"/>
  <c r="C745" i="41" s="1"/>
  <c r="B743" i="41"/>
  <c r="C743" i="41" s="1"/>
  <c r="B742" i="41"/>
  <c r="C742" i="41" s="1"/>
  <c r="B741" i="41"/>
  <c r="C741" i="41" s="1"/>
  <c r="B739" i="41"/>
  <c r="C739" i="41" s="1"/>
  <c r="B737" i="41"/>
  <c r="C737" i="41" s="1"/>
  <c r="B735" i="41"/>
  <c r="C735" i="41" s="1"/>
  <c r="B734" i="41"/>
  <c r="C734" i="41" s="1"/>
  <c r="B733" i="41"/>
  <c r="C733" i="41" s="1"/>
  <c r="B732" i="41"/>
  <c r="C732" i="41" s="1"/>
  <c r="B731" i="41"/>
  <c r="C731" i="41" s="1"/>
  <c r="B730" i="41"/>
  <c r="C730" i="41" s="1"/>
  <c r="B729" i="41"/>
  <c r="C729" i="41" s="1"/>
  <c r="B715" i="41"/>
  <c r="C715" i="41" s="1"/>
  <c r="B713" i="41"/>
  <c r="C713" i="41" s="1"/>
  <c r="B712" i="41"/>
  <c r="C712" i="41" s="1"/>
  <c r="B711" i="41"/>
  <c r="C711" i="41" s="1"/>
  <c r="B710" i="41"/>
  <c r="C710" i="41" s="1"/>
  <c r="B709" i="41"/>
  <c r="C709" i="41" s="1"/>
  <c r="B707" i="41"/>
  <c r="C707" i="41" s="1"/>
  <c r="B706" i="41"/>
  <c r="B705" i="41"/>
  <c r="C705" i="41" s="1"/>
  <c r="B703" i="41"/>
  <c r="C703" i="41" s="1"/>
  <c r="B701" i="41"/>
  <c r="C701" i="41" s="1"/>
  <c r="B699" i="41"/>
  <c r="C699" i="41" s="1"/>
  <c r="B698" i="41"/>
  <c r="C698" i="41" s="1"/>
  <c r="B697" i="41"/>
  <c r="C697" i="41" s="1"/>
  <c r="B696" i="41"/>
  <c r="C696" i="41" s="1"/>
  <c r="B695" i="41"/>
  <c r="C695" i="41" s="1"/>
  <c r="B694" i="41"/>
  <c r="C694" i="41" s="1"/>
  <c r="B693" i="41"/>
  <c r="C693" i="41" s="1"/>
  <c r="B679" i="41"/>
  <c r="C679" i="41" s="1"/>
  <c r="B677" i="41"/>
  <c r="C677" i="41" s="1"/>
  <c r="B676" i="41"/>
  <c r="C676" i="41" s="1"/>
  <c r="B675" i="41"/>
  <c r="C675" i="41" s="1"/>
  <c r="B674" i="41"/>
  <c r="C674" i="41" s="1"/>
  <c r="B673" i="41"/>
  <c r="C673" i="41" s="1"/>
  <c r="B671" i="41"/>
  <c r="C671" i="41" s="1"/>
  <c r="B670" i="41"/>
  <c r="C670" i="41" s="1"/>
  <c r="B669" i="41"/>
  <c r="C669" i="41" s="1"/>
  <c r="B667" i="41"/>
  <c r="C667" i="41" s="1"/>
  <c r="B665" i="41"/>
  <c r="C665" i="41" s="1"/>
  <c r="B663" i="41"/>
  <c r="C663" i="41" s="1"/>
  <c r="B662" i="41"/>
  <c r="C662" i="41" s="1"/>
  <c r="B661" i="41"/>
  <c r="C661" i="41" s="1"/>
  <c r="B660" i="41"/>
  <c r="C660" i="41" s="1"/>
  <c r="B659" i="41"/>
  <c r="C659" i="41" s="1"/>
  <c r="B658" i="41"/>
  <c r="C658" i="41" s="1"/>
  <c r="B657" i="41"/>
  <c r="C657" i="41" s="1"/>
  <c r="B643" i="41"/>
  <c r="C643" i="41" s="1"/>
  <c r="B641" i="41"/>
  <c r="C641" i="41" s="1"/>
  <c r="B640" i="41"/>
  <c r="C640" i="41" s="1"/>
  <c r="B639" i="41"/>
  <c r="C639" i="41" s="1"/>
  <c r="B638" i="41"/>
  <c r="C638" i="41" s="1"/>
  <c r="B637" i="41"/>
  <c r="C637" i="41" s="1"/>
  <c r="B635" i="41"/>
  <c r="C635" i="41" s="1"/>
  <c r="B634" i="41"/>
  <c r="C634" i="41" s="1"/>
  <c r="B633" i="41"/>
  <c r="C633" i="41" s="1"/>
  <c r="B631" i="41"/>
  <c r="C631" i="41" s="1"/>
  <c r="B629" i="41"/>
  <c r="C629" i="41" s="1"/>
  <c r="B627" i="41"/>
  <c r="C627" i="41" s="1"/>
  <c r="B626" i="41"/>
  <c r="C626" i="41" s="1"/>
  <c r="B625" i="41"/>
  <c r="C625" i="41" s="1"/>
  <c r="B624" i="41"/>
  <c r="C624" i="41" s="1"/>
  <c r="B623" i="41"/>
  <c r="C623" i="41" s="1"/>
  <c r="B622" i="41"/>
  <c r="C622" i="41" s="1"/>
  <c r="B621" i="41"/>
  <c r="C621" i="41" s="1"/>
  <c r="B607" i="41"/>
  <c r="C607" i="41" s="1"/>
  <c r="B605" i="41"/>
  <c r="C605" i="41" s="1"/>
  <c r="B604" i="41"/>
  <c r="C604" i="41" s="1"/>
  <c r="B603" i="41"/>
  <c r="B602" i="41"/>
  <c r="C602" i="41" s="1"/>
  <c r="B601" i="41"/>
  <c r="C601" i="41" s="1"/>
  <c r="B599" i="41"/>
  <c r="C599" i="41" s="1"/>
  <c r="B598" i="41"/>
  <c r="C598" i="41" s="1"/>
  <c r="B597" i="41"/>
  <c r="C597" i="41" s="1"/>
  <c r="B595" i="41"/>
  <c r="C595" i="41" s="1"/>
  <c r="B593" i="41"/>
  <c r="C593" i="41" s="1"/>
  <c r="B591" i="41"/>
  <c r="C591" i="41" s="1"/>
  <c r="B590" i="41"/>
  <c r="C590" i="41" s="1"/>
  <c r="B589" i="41"/>
  <c r="C589" i="41" s="1"/>
  <c r="B588" i="41"/>
  <c r="C588" i="41" s="1"/>
  <c r="B587" i="41"/>
  <c r="C587" i="41" s="1"/>
  <c r="B586" i="41"/>
  <c r="C586" i="41" s="1"/>
  <c r="B585" i="41"/>
  <c r="C585" i="41" s="1"/>
  <c r="B571" i="41"/>
  <c r="C571" i="41" s="1"/>
  <c r="B569" i="41"/>
  <c r="C569" i="41" s="1"/>
  <c r="B568" i="41"/>
  <c r="C568" i="41" s="1"/>
  <c r="B567" i="41"/>
  <c r="C567" i="41" s="1"/>
  <c r="B566" i="41"/>
  <c r="C566" i="41" s="1"/>
  <c r="B565" i="41"/>
  <c r="C565" i="41" s="1"/>
  <c r="B563" i="41"/>
  <c r="C563" i="41" s="1"/>
  <c r="B562" i="41"/>
  <c r="C562" i="41" s="1"/>
  <c r="B561" i="41"/>
  <c r="C561" i="41" s="1"/>
  <c r="B559" i="41"/>
  <c r="C559" i="41" s="1"/>
  <c r="B557" i="41"/>
  <c r="C557" i="41" s="1"/>
  <c r="B555" i="41"/>
  <c r="C555" i="41" s="1"/>
  <c r="B554" i="41"/>
  <c r="C554" i="41" s="1"/>
  <c r="B553" i="41"/>
  <c r="C553" i="41" s="1"/>
  <c r="B552" i="41"/>
  <c r="C552" i="41" s="1"/>
  <c r="B551" i="41"/>
  <c r="C551" i="41" s="1"/>
  <c r="B550" i="41"/>
  <c r="C550" i="41" s="1"/>
  <c r="B549" i="41"/>
  <c r="C549" i="41" s="1"/>
  <c r="B535" i="41"/>
  <c r="C535" i="41" s="1"/>
  <c r="B533" i="41"/>
  <c r="C533" i="41" s="1"/>
  <c r="B532" i="41"/>
  <c r="C532" i="41" s="1"/>
  <c r="B531" i="41"/>
  <c r="C531" i="41" s="1"/>
  <c r="B530" i="41"/>
  <c r="C530" i="41" s="1"/>
  <c r="B529" i="41"/>
  <c r="C529" i="41" s="1"/>
  <c r="B527" i="41"/>
  <c r="C527" i="41" s="1"/>
  <c r="B526" i="41"/>
  <c r="C526" i="41" s="1"/>
  <c r="B525" i="41"/>
  <c r="C525" i="41" s="1"/>
  <c r="B523" i="41"/>
  <c r="C523" i="41" s="1"/>
  <c r="B521" i="41"/>
  <c r="C521" i="41" s="1"/>
  <c r="B519" i="41"/>
  <c r="C519" i="41" s="1"/>
  <c r="B518" i="41"/>
  <c r="C518" i="41" s="1"/>
  <c r="B517" i="41"/>
  <c r="C517" i="41" s="1"/>
  <c r="B516" i="41"/>
  <c r="C516" i="41" s="1"/>
  <c r="B515" i="41"/>
  <c r="C515" i="41" s="1"/>
  <c r="B514" i="41"/>
  <c r="C514" i="41" s="1"/>
  <c r="B513" i="41"/>
  <c r="C513" i="41" s="1"/>
  <c r="B499" i="41"/>
  <c r="C499" i="41" s="1"/>
  <c r="B497" i="41"/>
  <c r="C497" i="41" s="1"/>
  <c r="B496" i="41"/>
  <c r="C496" i="41" s="1"/>
  <c r="B495" i="41"/>
  <c r="C495" i="41" s="1"/>
  <c r="B494" i="41"/>
  <c r="C494" i="41" s="1"/>
  <c r="B493" i="41"/>
  <c r="C493" i="41" s="1"/>
  <c r="B491" i="41"/>
  <c r="C491" i="41" s="1"/>
  <c r="B490" i="41"/>
  <c r="C490" i="41" s="1"/>
  <c r="B489" i="41"/>
  <c r="C489" i="41" s="1"/>
  <c r="B487" i="41"/>
  <c r="C487" i="41" s="1"/>
  <c r="B485" i="41"/>
  <c r="C485" i="41" s="1"/>
  <c r="B483" i="41"/>
  <c r="C483" i="41" s="1"/>
  <c r="B482" i="41"/>
  <c r="C482" i="41" s="1"/>
  <c r="B481" i="41"/>
  <c r="C481" i="41" s="1"/>
  <c r="B480" i="41"/>
  <c r="C480" i="41" s="1"/>
  <c r="B479" i="41"/>
  <c r="C479" i="41" s="1"/>
  <c r="B478" i="41"/>
  <c r="C478" i="41" s="1"/>
  <c r="B477" i="41"/>
  <c r="C477" i="41" s="1"/>
  <c r="B463" i="41"/>
  <c r="C463" i="41" s="1"/>
  <c r="B461" i="41"/>
  <c r="C461" i="41" s="1"/>
  <c r="B460" i="41"/>
  <c r="C460" i="41" s="1"/>
  <c r="B459" i="41"/>
  <c r="C459" i="41" s="1"/>
  <c r="B458" i="41"/>
  <c r="C458" i="41" s="1"/>
  <c r="B457" i="41"/>
  <c r="C457" i="41" s="1"/>
  <c r="B455" i="41"/>
  <c r="C455" i="41" s="1"/>
  <c r="B454" i="41"/>
  <c r="C454" i="41" s="1"/>
  <c r="B453" i="41"/>
  <c r="C453" i="41" s="1"/>
  <c r="B451" i="41"/>
  <c r="C451" i="41" s="1"/>
  <c r="B449" i="41"/>
  <c r="C449" i="41" s="1"/>
  <c r="B447" i="41"/>
  <c r="C447" i="41" s="1"/>
  <c r="B446" i="41"/>
  <c r="C446" i="41" s="1"/>
  <c r="B445" i="41"/>
  <c r="C445" i="41" s="1"/>
  <c r="B444" i="41"/>
  <c r="C444" i="41" s="1"/>
  <c r="B443" i="41"/>
  <c r="C443" i="41" s="1"/>
  <c r="B442" i="41"/>
  <c r="C442" i="41" s="1"/>
  <c r="B441" i="41"/>
  <c r="C441" i="41" s="1"/>
  <c r="B427" i="41"/>
  <c r="C427" i="41" s="1"/>
  <c r="B425" i="41"/>
  <c r="C425" i="41" s="1"/>
  <c r="B424" i="41"/>
  <c r="C424" i="41" s="1"/>
  <c r="B423" i="41"/>
  <c r="C423" i="41" s="1"/>
  <c r="B422" i="41"/>
  <c r="C422" i="41" s="1"/>
  <c r="B421" i="41"/>
  <c r="C421" i="41" s="1"/>
  <c r="B419" i="41"/>
  <c r="C419" i="41" s="1"/>
  <c r="B418" i="41"/>
  <c r="C418" i="41" s="1"/>
  <c r="B417" i="41"/>
  <c r="C417" i="41" s="1"/>
  <c r="B415" i="41"/>
  <c r="C415" i="41" s="1"/>
  <c r="B413" i="41"/>
  <c r="C413" i="41" s="1"/>
  <c r="B411" i="41"/>
  <c r="C411" i="41" s="1"/>
  <c r="B410" i="41"/>
  <c r="C410" i="41" s="1"/>
  <c r="B409" i="41"/>
  <c r="C409" i="41" s="1"/>
  <c r="B408" i="41"/>
  <c r="C408" i="41" s="1"/>
  <c r="B407" i="41"/>
  <c r="C407" i="41" s="1"/>
  <c r="B406" i="41"/>
  <c r="C406" i="41" s="1"/>
  <c r="B405" i="41"/>
  <c r="C405" i="41" s="1"/>
  <c r="B391" i="41"/>
  <c r="C391" i="41" s="1"/>
  <c r="B389" i="41"/>
  <c r="C389" i="41" s="1"/>
  <c r="B388" i="41"/>
  <c r="C388" i="41" s="1"/>
  <c r="B387" i="41"/>
  <c r="C387" i="41" s="1"/>
  <c r="B386" i="41"/>
  <c r="C386" i="41" s="1"/>
  <c r="B385" i="41"/>
  <c r="C385" i="41" s="1"/>
  <c r="B383" i="41"/>
  <c r="C383" i="41" s="1"/>
  <c r="B382" i="41"/>
  <c r="C382" i="41" s="1"/>
  <c r="B381" i="41"/>
  <c r="C381" i="41" s="1"/>
  <c r="B379" i="41"/>
  <c r="C379" i="41" s="1"/>
  <c r="B377" i="41"/>
  <c r="C377" i="41" s="1"/>
  <c r="B375" i="41"/>
  <c r="C375" i="41" s="1"/>
  <c r="B374" i="41"/>
  <c r="C374" i="41" s="1"/>
  <c r="B373" i="41"/>
  <c r="C373" i="41" s="1"/>
  <c r="B372" i="41"/>
  <c r="C372" i="41" s="1"/>
  <c r="B371" i="41"/>
  <c r="C371" i="41" s="1"/>
  <c r="B370" i="41"/>
  <c r="C370" i="41" s="1"/>
  <c r="B369" i="41"/>
  <c r="C369" i="41" s="1"/>
  <c r="B355" i="41"/>
  <c r="C355" i="41" s="1"/>
  <c r="B353" i="41"/>
  <c r="C353" i="41" s="1"/>
  <c r="B352" i="41"/>
  <c r="C352" i="41" s="1"/>
  <c r="B351" i="41"/>
  <c r="C351" i="41" s="1"/>
  <c r="B350" i="41"/>
  <c r="C350" i="41" s="1"/>
  <c r="B349" i="41"/>
  <c r="C349" i="41" s="1"/>
  <c r="B347" i="41"/>
  <c r="C347" i="41" s="1"/>
  <c r="B346" i="41"/>
  <c r="C346" i="41" s="1"/>
  <c r="B345" i="41"/>
  <c r="C345" i="41" s="1"/>
  <c r="B343" i="41"/>
  <c r="C343" i="41" s="1"/>
  <c r="B341" i="41"/>
  <c r="C341" i="41" s="1"/>
  <c r="B339" i="41"/>
  <c r="C339" i="41" s="1"/>
  <c r="B338" i="41"/>
  <c r="C338" i="41" s="1"/>
  <c r="B337" i="41"/>
  <c r="C337" i="41" s="1"/>
  <c r="B336" i="41"/>
  <c r="C336" i="41" s="1"/>
  <c r="B335" i="41"/>
  <c r="C335" i="41" s="1"/>
  <c r="B334" i="41"/>
  <c r="C334" i="41" s="1"/>
  <c r="B333" i="41"/>
  <c r="C333" i="41" s="1"/>
  <c r="B319" i="41"/>
  <c r="C319" i="41" s="1"/>
  <c r="B317" i="41"/>
  <c r="C317" i="41" s="1"/>
  <c r="B316" i="41"/>
  <c r="C316" i="41" s="1"/>
  <c r="B315" i="41"/>
  <c r="C315" i="41" s="1"/>
  <c r="B314" i="41"/>
  <c r="C314" i="41" s="1"/>
  <c r="B313" i="41"/>
  <c r="C313" i="41" s="1"/>
  <c r="B311" i="41"/>
  <c r="C311" i="41" s="1"/>
  <c r="B310" i="41"/>
  <c r="C310" i="41" s="1"/>
  <c r="B309" i="41"/>
  <c r="C309" i="41" s="1"/>
  <c r="B307" i="41"/>
  <c r="C307" i="41" s="1"/>
  <c r="B305" i="41"/>
  <c r="C305" i="41" s="1"/>
  <c r="B303" i="41"/>
  <c r="C303" i="41" s="1"/>
  <c r="B302" i="41"/>
  <c r="C302" i="41" s="1"/>
  <c r="B301" i="41"/>
  <c r="C301" i="41" s="1"/>
  <c r="B300" i="41"/>
  <c r="C300" i="41" s="1"/>
  <c r="B299" i="41"/>
  <c r="C299" i="41" s="1"/>
  <c r="B298" i="41"/>
  <c r="C298" i="41" s="1"/>
  <c r="B297" i="41"/>
  <c r="C297" i="41" s="1"/>
  <c r="B283" i="41"/>
  <c r="C283" i="41" s="1"/>
  <c r="B281" i="41"/>
  <c r="C281" i="41" s="1"/>
  <c r="B280" i="41"/>
  <c r="C280" i="41" s="1"/>
  <c r="B279" i="41"/>
  <c r="C279" i="41" s="1"/>
  <c r="B278" i="41"/>
  <c r="C278" i="41" s="1"/>
  <c r="B277" i="41"/>
  <c r="C277" i="41" s="1"/>
  <c r="B275" i="41"/>
  <c r="C275" i="41" s="1"/>
  <c r="B274" i="41"/>
  <c r="C274" i="41" s="1"/>
  <c r="B273" i="41"/>
  <c r="C273" i="41" s="1"/>
  <c r="B271" i="41"/>
  <c r="C271" i="41" s="1"/>
  <c r="B269" i="41"/>
  <c r="C269" i="41" s="1"/>
  <c r="B267" i="41"/>
  <c r="C267" i="41" s="1"/>
  <c r="B266" i="41"/>
  <c r="C266" i="41" s="1"/>
  <c r="B265" i="41"/>
  <c r="C265" i="41" s="1"/>
  <c r="B264" i="41"/>
  <c r="C264" i="41" s="1"/>
  <c r="B263" i="41"/>
  <c r="C263" i="41" s="1"/>
  <c r="B262" i="41"/>
  <c r="C262" i="41" s="1"/>
  <c r="B261" i="41"/>
  <c r="C261" i="41" s="1"/>
  <c r="B247" i="41"/>
  <c r="C247" i="41" s="1"/>
  <c r="D245" i="41"/>
  <c r="B245" i="41"/>
  <c r="C245" i="41" s="1"/>
  <c r="B244" i="41"/>
  <c r="C244" i="41" s="1"/>
  <c r="B243" i="41"/>
  <c r="C243" i="41" s="1"/>
  <c r="B242" i="41"/>
  <c r="C242" i="41" s="1"/>
  <c r="D241" i="41"/>
  <c r="B241" i="41"/>
  <c r="C241" i="41" s="1"/>
  <c r="B239" i="41"/>
  <c r="C239" i="41" s="1"/>
  <c r="B238" i="41"/>
  <c r="C238" i="41" s="1"/>
  <c r="B237" i="41"/>
  <c r="C237" i="41" s="1"/>
  <c r="D235" i="41"/>
  <c r="B235" i="41"/>
  <c r="C235" i="41" s="1"/>
  <c r="B233" i="41"/>
  <c r="C233" i="41" s="1"/>
  <c r="B231" i="41"/>
  <c r="C231" i="41" s="1"/>
  <c r="B230" i="41"/>
  <c r="C230" i="41" s="1"/>
  <c r="B229" i="41"/>
  <c r="C229" i="41" s="1"/>
  <c r="B228" i="41"/>
  <c r="C228" i="41" s="1"/>
  <c r="B227" i="41"/>
  <c r="C227" i="41" s="1"/>
  <c r="B226" i="41"/>
  <c r="C226" i="41" s="1"/>
  <c r="B225" i="41"/>
  <c r="C225" i="41" s="1"/>
  <c r="D211" i="41"/>
  <c r="B211" i="41"/>
  <c r="C211" i="41" s="1"/>
  <c r="D209" i="41"/>
  <c r="B209" i="41"/>
  <c r="C209" i="41" s="1"/>
  <c r="D208" i="41"/>
  <c r="B208" i="41"/>
  <c r="C208" i="41" s="1"/>
  <c r="D207" i="41"/>
  <c r="B207" i="41"/>
  <c r="C207" i="41" s="1"/>
  <c r="D206" i="41"/>
  <c r="B206" i="41"/>
  <c r="C206" i="41" s="1"/>
  <c r="D205" i="41"/>
  <c r="B205" i="41"/>
  <c r="C205" i="41" s="1"/>
  <c r="D203" i="41"/>
  <c r="B203" i="41"/>
  <c r="C203" i="41" s="1"/>
  <c r="D202" i="41"/>
  <c r="B202" i="41"/>
  <c r="C202" i="41" s="1"/>
  <c r="D201" i="41"/>
  <c r="B201" i="41"/>
  <c r="C201" i="41" s="1"/>
  <c r="D199" i="41"/>
  <c r="B199" i="41"/>
  <c r="C199" i="41" s="1"/>
  <c r="D197" i="41"/>
  <c r="B197" i="41"/>
  <c r="C197" i="41" s="1"/>
  <c r="B195" i="41"/>
  <c r="C195" i="41" s="1"/>
  <c r="D194" i="41"/>
  <c r="B194" i="41"/>
  <c r="C194" i="41" s="1"/>
  <c r="D193" i="41"/>
  <c r="B193" i="41"/>
  <c r="C193" i="41" s="1"/>
  <c r="D192" i="41"/>
  <c r="B192" i="41"/>
  <c r="C192" i="41" s="1"/>
  <c r="D191" i="41"/>
  <c r="B191" i="41"/>
  <c r="C191" i="41" s="1"/>
  <c r="D190" i="41"/>
  <c r="B190" i="41"/>
  <c r="C190" i="41" s="1"/>
  <c r="D189" i="41"/>
  <c r="B189" i="41"/>
  <c r="C189" i="41" s="1"/>
  <c r="D175" i="41"/>
  <c r="B175" i="41"/>
  <c r="C175" i="41" s="1"/>
  <c r="D173" i="41"/>
  <c r="B173" i="41"/>
  <c r="D172" i="41"/>
  <c r="B172" i="41"/>
  <c r="C172" i="41" s="1"/>
  <c r="D171" i="41"/>
  <c r="B171" i="41"/>
  <c r="C171" i="41" s="1"/>
  <c r="D170" i="41"/>
  <c r="B170" i="41"/>
  <c r="C170" i="41" s="1"/>
  <c r="D169" i="41"/>
  <c r="B169" i="41"/>
  <c r="C169" i="41" s="1"/>
  <c r="D167" i="41"/>
  <c r="B167" i="41"/>
  <c r="C167" i="41" s="1"/>
  <c r="D166" i="41"/>
  <c r="B166" i="41"/>
  <c r="C166" i="41" s="1"/>
  <c r="D165" i="41"/>
  <c r="B165" i="41"/>
  <c r="C165" i="41" s="1"/>
  <c r="D163" i="41"/>
  <c r="B163" i="41"/>
  <c r="C163" i="41" s="1"/>
  <c r="D161" i="41"/>
  <c r="B161" i="41"/>
  <c r="C161" i="41" s="1"/>
  <c r="B159" i="41"/>
  <c r="C159" i="41" s="1"/>
  <c r="D158" i="41"/>
  <c r="B158" i="41"/>
  <c r="C158" i="41" s="1"/>
  <c r="D157" i="41"/>
  <c r="B157" i="41"/>
  <c r="C157" i="41" s="1"/>
  <c r="D156" i="41"/>
  <c r="B156" i="41"/>
  <c r="D155" i="41"/>
  <c r="B155" i="41"/>
  <c r="C155" i="41" s="1"/>
  <c r="D154" i="41"/>
  <c r="B154" i="41"/>
  <c r="C154" i="41" s="1"/>
  <c r="D153" i="41"/>
  <c r="B153" i="41"/>
  <c r="C153" i="41" s="1"/>
  <c r="D139" i="41"/>
  <c r="B139" i="41"/>
  <c r="C139" i="41" s="1"/>
  <c r="D137" i="41"/>
  <c r="B137" i="41"/>
  <c r="C137" i="41" s="1"/>
  <c r="D136" i="41"/>
  <c r="B136" i="41"/>
  <c r="C136" i="41" s="1"/>
  <c r="D135" i="41"/>
  <c r="B135" i="41"/>
  <c r="C135" i="41" s="1"/>
  <c r="D134" i="41"/>
  <c r="B134" i="41"/>
  <c r="D133" i="41"/>
  <c r="B133" i="41"/>
  <c r="C133" i="41" s="1"/>
  <c r="B131" i="41"/>
  <c r="D129" i="41"/>
  <c r="B129" i="41"/>
  <c r="C129" i="41" s="1"/>
  <c r="D127" i="41"/>
  <c r="B127" i="41"/>
  <c r="C127" i="41" s="1"/>
  <c r="D125" i="41"/>
  <c r="B125" i="41"/>
  <c r="C125" i="41" s="1"/>
  <c r="B123" i="41"/>
  <c r="C123" i="41" s="1"/>
  <c r="D122" i="41"/>
  <c r="B122" i="41"/>
  <c r="C122" i="41" s="1"/>
  <c r="D121" i="41"/>
  <c r="B121" i="41"/>
  <c r="C121" i="41" s="1"/>
  <c r="D120" i="41"/>
  <c r="B120" i="41"/>
  <c r="C120" i="41" s="1"/>
  <c r="B119" i="41"/>
  <c r="D118" i="41"/>
  <c r="B118" i="41"/>
  <c r="C118" i="41" s="1"/>
  <c r="B117" i="41"/>
  <c r="D103" i="41"/>
  <c r="B103" i="41"/>
  <c r="C103" i="41" s="1"/>
  <c r="D101" i="41"/>
  <c r="B101" i="41"/>
  <c r="C101" i="41" s="1"/>
  <c r="D100" i="41"/>
  <c r="B100" i="41"/>
  <c r="C100" i="41" s="1"/>
  <c r="D99" i="41"/>
  <c r="B99" i="41"/>
  <c r="C99" i="41" s="1"/>
  <c r="D98" i="41"/>
  <c r="B98" i="41"/>
  <c r="C98" i="41" s="1"/>
  <c r="D97" i="41"/>
  <c r="B97" i="41"/>
  <c r="C97" i="41" s="1"/>
  <c r="D95" i="41"/>
  <c r="B95" i="41"/>
  <c r="C95" i="41" s="1"/>
  <c r="D94" i="41"/>
  <c r="B94" i="41"/>
  <c r="C94" i="41" s="1"/>
  <c r="D93" i="41"/>
  <c r="B93" i="41"/>
  <c r="D91" i="41"/>
  <c r="B91" i="41"/>
  <c r="C91" i="41" s="1"/>
  <c r="D89" i="41"/>
  <c r="B89" i="41"/>
  <c r="C89" i="41" s="1"/>
  <c r="B87" i="41"/>
  <c r="C87" i="41" s="1"/>
  <c r="D86" i="41"/>
  <c r="B86" i="41"/>
  <c r="C86" i="41" s="1"/>
  <c r="D85" i="41"/>
  <c r="B85" i="41"/>
  <c r="C85" i="41" s="1"/>
  <c r="D84" i="41"/>
  <c r="B84" i="41"/>
  <c r="C84" i="41" s="1"/>
  <c r="D83" i="41"/>
  <c r="B83" i="41"/>
  <c r="C83" i="41" s="1"/>
  <c r="D82" i="41"/>
  <c r="B82" i="41"/>
  <c r="C82" i="41" s="1"/>
  <c r="D81" i="41"/>
  <c r="B81" i="41"/>
  <c r="C81" i="41" s="1"/>
  <c r="D67" i="41"/>
  <c r="B67" i="41"/>
  <c r="D65" i="41"/>
  <c r="B65" i="41"/>
  <c r="C65" i="41" s="1"/>
  <c r="D64" i="41"/>
  <c r="B64" i="41"/>
  <c r="D63" i="41"/>
  <c r="B63" i="41"/>
  <c r="C63" i="41" s="1"/>
  <c r="D62" i="41"/>
  <c r="B62" i="41"/>
  <c r="C62" i="41" s="1"/>
  <c r="D61" i="41"/>
  <c r="B61" i="41"/>
  <c r="C61" i="41" s="1"/>
  <c r="D59" i="41"/>
  <c r="B59" i="41"/>
  <c r="C59" i="41" s="1"/>
  <c r="D58" i="41"/>
  <c r="B58" i="41"/>
  <c r="C58" i="41" s="1"/>
  <c r="D57" i="41"/>
  <c r="B57" i="41"/>
  <c r="C57" i="41" s="1"/>
  <c r="D55" i="41"/>
  <c r="B55" i="41"/>
  <c r="C55" i="41" s="1"/>
  <c r="B53" i="41"/>
  <c r="B51" i="41"/>
  <c r="D50" i="41"/>
  <c r="B50" i="41"/>
  <c r="D49" i="41"/>
  <c r="B49" i="41"/>
  <c r="C49" i="41" s="1"/>
  <c r="D48" i="41"/>
  <c r="B48" i="41"/>
  <c r="C48" i="41" s="1"/>
  <c r="B47" i="41"/>
  <c r="D46" i="41"/>
  <c r="B46" i="41"/>
  <c r="C46" i="41" s="1"/>
  <c r="B45" i="41"/>
  <c r="A725" i="41"/>
  <c r="A689" i="41"/>
  <c r="A653" i="41"/>
  <c r="A617" i="41"/>
  <c r="A581" i="41"/>
  <c r="A545" i="41"/>
  <c r="A509" i="41"/>
  <c r="A473" i="41"/>
  <c r="A437" i="41"/>
  <c r="A401" i="41"/>
  <c r="A365" i="41"/>
  <c r="A329" i="41"/>
  <c r="A293" i="41"/>
  <c r="A257" i="41"/>
  <c r="A221" i="41"/>
  <c r="A185" i="41"/>
  <c r="A149" i="41"/>
  <c r="A113" i="41"/>
  <c r="A77" i="41"/>
  <c r="A41" i="41"/>
  <c r="B31" i="16"/>
  <c r="B29" i="16"/>
  <c r="B28" i="16"/>
  <c r="B27" i="16"/>
  <c r="B26" i="16"/>
  <c r="C26" i="16" s="1"/>
  <c r="B25" i="16"/>
  <c r="B23" i="16"/>
  <c r="C23" i="16" s="1"/>
  <c r="B22" i="16"/>
  <c r="C22" i="16" s="1"/>
  <c r="B21" i="16"/>
  <c r="B19" i="16"/>
  <c r="B17" i="16"/>
  <c r="B15" i="16"/>
  <c r="B14" i="16"/>
  <c r="C14" i="16" s="1"/>
  <c r="B13" i="16"/>
  <c r="B12" i="16"/>
  <c r="C12" i="16" s="1"/>
  <c r="B11" i="16"/>
  <c r="B10" i="16"/>
  <c r="B9" i="16"/>
  <c r="B31" i="17"/>
  <c r="B29" i="17"/>
  <c r="B28" i="17"/>
  <c r="B27" i="17"/>
  <c r="B26" i="17"/>
  <c r="B25" i="17"/>
  <c r="C25" i="17" s="1"/>
  <c r="B23" i="17"/>
  <c r="B22" i="17"/>
  <c r="C22" i="17" s="1"/>
  <c r="B21" i="17"/>
  <c r="B19" i="17"/>
  <c r="C19" i="17" s="1"/>
  <c r="B17" i="17"/>
  <c r="B15" i="17"/>
  <c r="B14" i="17"/>
  <c r="C14" i="17" s="1"/>
  <c r="B13" i="17"/>
  <c r="C13" i="17" s="1"/>
  <c r="B12" i="17"/>
  <c r="B11" i="17"/>
  <c r="B10" i="17"/>
  <c r="B9" i="17"/>
  <c r="B31" i="19"/>
  <c r="B29" i="19"/>
  <c r="B28" i="19"/>
  <c r="C28" i="19" s="1"/>
  <c r="B27" i="19"/>
  <c r="B26" i="19"/>
  <c r="B25" i="19"/>
  <c r="C25" i="19" s="1"/>
  <c r="B23" i="19"/>
  <c r="B22" i="19"/>
  <c r="C22" i="19" s="1"/>
  <c r="B21" i="19"/>
  <c r="B19" i="19"/>
  <c r="B17" i="19"/>
  <c r="C17" i="19" s="1"/>
  <c r="B15" i="19"/>
  <c r="B14" i="19"/>
  <c r="B13" i="19"/>
  <c r="B12" i="19"/>
  <c r="B11" i="19"/>
  <c r="B10" i="19"/>
  <c r="B9" i="19"/>
  <c r="B31" i="20"/>
  <c r="C31" i="20" s="1"/>
  <c r="B29" i="20"/>
  <c r="B28" i="20"/>
  <c r="B27" i="20"/>
  <c r="B26" i="20"/>
  <c r="B25" i="20"/>
  <c r="B23" i="20"/>
  <c r="B22" i="20"/>
  <c r="B21" i="20"/>
  <c r="C21" i="20" s="1"/>
  <c r="B19" i="20"/>
  <c r="B17" i="20"/>
  <c r="B15" i="20"/>
  <c r="B14" i="20"/>
  <c r="B13" i="20"/>
  <c r="B12" i="20"/>
  <c r="B11" i="20"/>
  <c r="B10" i="20"/>
  <c r="C10" i="20" s="1"/>
  <c r="B9" i="20"/>
  <c r="B31" i="21"/>
  <c r="B29" i="21"/>
  <c r="C29" i="21" s="1"/>
  <c r="B28" i="21"/>
  <c r="B27" i="21"/>
  <c r="B26" i="21"/>
  <c r="C26" i="21" s="1"/>
  <c r="B25" i="21"/>
  <c r="C25" i="21" s="1"/>
  <c r="B23" i="21"/>
  <c r="C23" i="21" s="1"/>
  <c r="B22" i="21"/>
  <c r="C22" i="21" s="1"/>
  <c r="B21" i="21"/>
  <c r="B19" i="21"/>
  <c r="C19" i="21" s="1"/>
  <c r="B17" i="21"/>
  <c r="B15" i="21"/>
  <c r="B14" i="21"/>
  <c r="B13" i="21"/>
  <c r="B12" i="21"/>
  <c r="B11" i="21"/>
  <c r="B10" i="21"/>
  <c r="B9" i="21"/>
  <c r="B31" i="22"/>
  <c r="B29" i="22"/>
  <c r="B28" i="22"/>
  <c r="C28" i="22" s="1"/>
  <c r="B27" i="22"/>
  <c r="B26" i="22"/>
  <c r="C26" i="22" s="1"/>
  <c r="B25" i="22"/>
  <c r="B23" i="22"/>
  <c r="B22" i="22"/>
  <c r="C22" i="22" s="1"/>
  <c r="B21" i="22"/>
  <c r="B19" i="22"/>
  <c r="B17" i="22"/>
  <c r="B15" i="22"/>
  <c r="B14" i="22"/>
  <c r="C14" i="22" s="1"/>
  <c r="B13" i="22"/>
  <c r="B12" i="22"/>
  <c r="B11" i="22"/>
  <c r="B10" i="22"/>
  <c r="B9" i="22"/>
  <c r="B31" i="23"/>
  <c r="C31" i="23" s="1"/>
  <c r="B29" i="23"/>
  <c r="B28" i="23"/>
  <c r="C28" i="23" s="1"/>
  <c r="B27" i="23"/>
  <c r="B26" i="23"/>
  <c r="B25" i="23"/>
  <c r="C25" i="23" s="1"/>
  <c r="B23" i="23"/>
  <c r="B22" i="23"/>
  <c r="C22" i="23" s="1"/>
  <c r="B21" i="23"/>
  <c r="C21" i="23" s="1"/>
  <c r="B19" i="23"/>
  <c r="B17" i="23"/>
  <c r="C17" i="23" s="1"/>
  <c r="B15" i="23"/>
  <c r="B14" i="23"/>
  <c r="B13" i="23"/>
  <c r="C13" i="23" s="1"/>
  <c r="B12" i="23"/>
  <c r="B11" i="23"/>
  <c r="B10" i="23"/>
  <c r="C10" i="23" s="1"/>
  <c r="B9" i="23"/>
  <c r="B31" i="24"/>
  <c r="B29" i="24"/>
  <c r="B28" i="24"/>
  <c r="B27" i="24"/>
  <c r="B26" i="24"/>
  <c r="B25" i="24"/>
  <c r="C25" i="24" s="1"/>
  <c r="B23" i="24"/>
  <c r="C23" i="24" s="1"/>
  <c r="B22" i="24"/>
  <c r="C22" i="24" s="1"/>
  <c r="B21" i="24"/>
  <c r="B19" i="24"/>
  <c r="B17" i="24"/>
  <c r="B15" i="24"/>
  <c r="B14" i="24"/>
  <c r="B13" i="24"/>
  <c r="C13" i="24" s="1"/>
  <c r="B12" i="24"/>
  <c r="C12" i="24" s="1"/>
  <c r="B11" i="24"/>
  <c r="B10" i="24"/>
  <c r="B9" i="24"/>
  <c r="B31" i="25"/>
  <c r="B29" i="25"/>
  <c r="B28" i="25"/>
  <c r="B27" i="25"/>
  <c r="C27" i="25" s="1"/>
  <c r="B26" i="25"/>
  <c r="B25" i="25"/>
  <c r="C25" i="25" s="1"/>
  <c r="B23" i="25"/>
  <c r="C23" i="25" s="1"/>
  <c r="B22" i="25"/>
  <c r="C22" i="25" s="1"/>
  <c r="B21" i="25"/>
  <c r="B19" i="25"/>
  <c r="B17" i="25"/>
  <c r="B15" i="25"/>
  <c r="B14" i="25"/>
  <c r="C14" i="25" s="1"/>
  <c r="B13" i="25"/>
  <c r="C13" i="25" s="1"/>
  <c r="B12" i="25"/>
  <c r="C12" i="25" s="1"/>
  <c r="B11" i="25"/>
  <c r="B10" i="25"/>
  <c r="B9" i="25"/>
  <c r="B31" i="26"/>
  <c r="B29" i="26"/>
  <c r="B28" i="26"/>
  <c r="C28" i="26" s="1"/>
  <c r="B27" i="26"/>
  <c r="C27" i="26" s="1"/>
  <c r="B26" i="26"/>
  <c r="C26" i="26" s="1"/>
  <c r="B25" i="26"/>
  <c r="C25" i="26" s="1"/>
  <c r="B23" i="26"/>
  <c r="B22" i="26"/>
  <c r="C22" i="26" s="1"/>
  <c r="B21" i="26"/>
  <c r="B19" i="26"/>
  <c r="B17" i="26"/>
  <c r="B15" i="26"/>
  <c r="B14" i="26"/>
  <c r="B13" i="26"/>
  <c r="C13" i="26" s="1"/>
  <c r="B12" i="26"/>
  <c r="B11" i="26"/>
  <c r="B10" i="26"/>
  <c r="B9" i="26"/>
  <c r="B31" i="27"/>
  <c r="C31" i="27" s="1"/>
  <c r="B29" i="27"/>
  <c r="C29" i="27" s="1"/>
  <c r="B28" i="27"/>
  <c r="B27" i="27"/>
  <c r="B26" i="27"/>
  <c r="B25" i="27"/>
  <c r="B23" i="27"/>
  <c r="B22" i="27"/>
  <c r="C22" i="27" s="1"/>
  <c r="B21" i="27"/>
  <c r="C21" i="27" s="1"/>
  <c r="B19" i="27"/>
  <c r="C19" i="27" s="1"/>
  <c r="B17" i="27"/>
  <c r="B15" i="27"/>
  <c r="B14" i="27"/>
  <c r="B13" i="27"/>
  <c r="B12" i="27"/>
  <c r="B11" i="27"/>
  <c r="B10" i="27"/>
  <c r="C10" i="27" s="1"/>
  <c r="B9" i="27"/>
  <c r="B31" i="28"/>
  <c r="C31" i="28" s="1"/>
  <c r="B29" i="28"/>
  <c r="B28" i="28"/>
  <c r="B27" i="28"/>
  <c r="B26" i="28"/>
  <c r="B25" i="28"/>
  <c r="B23" i="28"/>
  <c r="C23" i="28" s="1"/>
  <c r="B22" i="28"/>
  <c r="B21" i="28"/>
  <c r="C21" i="28" s="1"/>
  <c r="B19" i="28"/>
  <c r="B17" i="28"/>
  <c r="B15" i="28"/>
  <c r="B14" i="28"/>
  <c r="B13" i="28"/>
  <c r="B12" i="28"/>
  <c r="C12" i="28" s="1"/>
  <c r="B11" i="28"/>
  <c r="B10" i="28"/>
  <c r="C10" i="28" s="1"/>
  <c r="B9" i="28"/>
  <c r="B31" i="29"/>
  <c r="B29" i="29"/>
  <c r="B28" i="29"/>
  <c r="B27" i="29"/>
  <c r="B26" i="29"/>
  <c r="B25" i="29"/>
  <c r="B23" i="29"/>
  <c r="C23" i="29" s="1"/>
  <c r="B22" i="29"/>
  <c r="C22" i="29" s="1"/>
  <c r="B21" i="29"/>
  <c r="B19" i="29"/>
  <c r="C19" i="29" s="1"/>
  <c r="B17" i="29"/>
  <c r="B15" i="29"/>
  <c r="B14" i="29"/>
  <c r="B13" i="29"/>
  <c r="C13" i="29" s="1"/>
  <c r="B12" i="29"/>
  <c r="C12" i="29" s="1"/>
  <c r="B11" i="29"/>
  <c r="B10" i="29"/>
  <c r="B9" i="29"/>
  <c r="B31" i="30"/>
  <c r="B29" i="30"/>
  <c r="B28" i="30"/>
  <c r="C28" i="30" s="1"/>
  <c r="B27" i="30"/>
  <c r="B26" i="30"/>
  <c r="C26" i="30" s="1"/>
  <c r="B25" i="30"/>
  <c r="B23" i="30"/>
  <c r="B22" i="30"/>
  <c r="B21" i="30"/>
  <c r="B19" i="30"/>
  <c r="B17" i="30"/>
  <c r="B15" i="30"/>
  <c r="B14" i="30"/>
  <c r="C14" i="30" s="1"/>
  <c r="B13" i="30"/>
  <c r="B12" i="30"/>
  <c r="C12" i="30" s="1"/>
  <c r="B11" i="30"/>
  <c r="B10" i="30"/>
  <c r="B9" i="30"/>
  <c r="B31" i="31"/>
  <c r="B29" i="31"/>
  <c r="B28" i="31"/>
  <c r="C28" i="31" s="1"/>
  <c r="B27" i="31"/>
  <c r="B26" i="31"/>
  <c r="B25" i="31"/>
  <c r="B23" i="31"/>
  <c r="B22" i="31"/>
  <c r="B21" i="31"/>
  <c r="B19" i="31"/>
  <c r="B17" i="31"/>
  <c r="B15" i="31"/>
  <c r="B14" i="31"/>
  <c r="B13" i="31"/>
  <c r="B12" i="31"/>
  <c r="B11" i="31"/>
  <c r="B10" i="31"/>
  <c r="B9" i="31"/>
  <c r="B31" i="32"/>
  <c r="C31" i="32" s="1"/>
  <c r="B29" i="32"/>
  <c r="B28" i="32"/>
  <c r="B27" i="32"/>
  <c r="C27" i="32" s="1"/>
  <c r="B26" i="32"/>
  <c r="B25" i="32"/>
  <c r="B23" i="32"/>
  <c r="C23" i="32" s="1"/>
  <c r="B22" i="32"/>
  <c r="B21" i="32"/>
  <c r="C21" i="32" s="1"/>
  <c r="B19" i="32"/>
  <c r="B17" i="32"/>
  <c r="B15" i="32"/>
  <c r="B14" i="32"/>
  <c r="B13" i="32"/>
  <c r="C13" i="32" s="1"/>
  <c r="B12" i="32"/>
  <c r="C12" i="32" s="1"/>
  <c r="B11" i="32"/>
  <c r="B10" i="32"/>
  <c r="C10" i="32" s="1"/>
  <c r="B9" i="32"/>
  <c r="B31" i="33"/>
  <c r="B29" i="33"/>
  <c r="B28" i="33"/>
  <c r="B27" i="33"/>
  <c r="B26" i="33"/>
  <c r="B25" i="33"/>
  <c r="B23" i="33"/>
  <c r="C23" i="33" s="1"/>
  <c r="B22" i="33"/>
  <c r="C22" i="33" s="1"/>
  <c r="B21" i="33"/>
  <c r="B19" i="33"/>
  <c r="B17" i="33"/>
  <c r="B15" i="33"/>
  <c r="B14" i="33"/>
  <c r="B13" i="33"/>
  <c r="B12" i="33"/>
  <c r="C12" i="33" s="1"/>
  <c r="B11" i="33"/>
  <c r="B10" i="33"/>
  <c r="B9" i="33"/>
  <c r="B31" i="34"/>
  <c r="B29" i="34"/>
  <c r="C29" i="34" s="1"/>
  <c r="B28" i="34"/>
  <c r="C28" i="34" s="1"/>
  <c r="B27" i="34"/>
  <c r="B26" i="34"/>
  <c r="B25" i="34"/>
  <c r="B23" i="34"/>
  <c r="B22" i="34"/>
  <c r="B21" i="34"/>
  <c r="B19" i="34"/>
  <c r="C19" i="34" s="1"/>
  <c r="B17" i="34"/>
  <c r="B15" i="34"/>
  <c r="B14" i="34"/>
  <c r="B13" i="34"/>
  <c r="C13" i="34" s="1"/>
  <c r="B12" i="34"/>
  <c r="B11" i="34"/>
  <c r="B10" i="34"/>
  <c r="B9" i="34"/>
  <c r="B31" i="35"/>
  <c r="B29" i="35"/>
  <c r="B28" i="35"/>
  <c r="C28" i="35" s="1"/>
  <c r="B27" i="35"/>
  <c r="C27" i="35" s="1"/>
  <c r="B26" i="35"/>
  <c r="B25" i="35"/>
  <c r="C25" i="35" s="1"/>
  <c r="B23" i="35"/>
  <c r="B22" i="35"/>
  <c r="B21" i="35"/>
  <c r="B19" i="35"/>
  <c r="B17" i="35"/>
  <c r="C17" i="35" s="1"/>
  <c r="B15" i="35"/>
  <c r="B14" i="35"/>
  <c r="B13" i="35"/>
  <c r="C13" i="35" s="1"/>
  <c r="B12" i="35"/>
  <c r="B11" i="35"/>
  <c r="B10" i="35"/>
  <c r="B9" i="35"/>
  <c r="B31" i="36"/>
  <c r="C31" i="36" s="1"/>
  <c r="B29" i="36"/>
  <c r="B28" i="36"/>
  <c r="B27" i="36"/>
  <c r="B26" i="36"/>
  <c r="B25" i="36"/>
  <c r="C25" i="36" s="1"/>
  <c r="B23" i="36"/>
  <c r="C23" i="36" s="1"/>
  <c r="B22" i="36"/>
  <c r="C22" i="36" s="1"/>
  <c r="B21" i="36"/>
  <c r="C21" i="36" s="1"/>
  <c r="B19" i="36"/>
  <c r="B17" i="36"/>
  <c r="B15" i="36"/>
  <c r="B14" i="36"/>
  <c r="B13" i="36"/>
  <c r="C13" i="36" s="1"/>
  <c r="B12" i="36"/>
  <c r="C12" i="36" s="1"/>
  <c r="B11" i="36"/>
  <c r="B10" i="36"/>
  <c r="C10" i="36" s="1"/>
  <c r="B9" i="36"/>
  <c r="B31" i="37"/>
  <c r="C31" i="37" s="1"/>
  <c r="B29" i="37"/>
  <c r="B28" i="37"/>
  <c r="B27" i="37"/>
  <c r="B26" i="37"/>
  <c r="B25" i="37"/>
  <c r="C25" i="37" s="1"/>
  <c r="B23" i="37"/>
  <c r="C23" i="37" s="1"/>
  <c r="B22" i="37"/>
  <c r="C22" i="37" s="1"/>
  <c r="B21" i="37"/>
  <c r="C21" i="37" s="1"/>
  <c r="B19" i="37"/>
  <c r="B17" i="37"/>
  <c r="C17" i="37" s="1"/>
  <c r="B15" i="37"/>
  <c r="B14" i="37"/>
  <c r="B13" i="37"/>
  <c r="B12" i="37"/>
  <c r="C12" i="37" s="1"/>
  <c r="B11" i="37"/>
  <c r="B10" i="37"/>
  <c r="C10" i="37" s="1"/>
  <c r="B9" i="37"/>
  <c r="B31" i="38"/>
  <c r="B29" i="38"/>
  <c r="B28" i="38"/>
  <c r="B27" i="38"/>
  <c r="B26" i="38"/>
  <c r="B25" i="38"/>
  <c r="C25" i="38" s="1"/>
  <c r="B23" i="38"/>
  <c r="C23" i="38" s="1"/>
  <c r="B22" i="38"/>
  <c r="C22" i="38" s="1"/>
  <c r="B21" i="38"/>
  <c r="C21" i="38" s="1"/>
  <c r="B19" i="38"/>
  <c r="B17" i="38"/>
  <c r="B15" i="38"/>
  <c r="B14" i="38"/>
  <c r="B13" i="38"/>
  <c r="C13" i="38" s="1"/>
  <c r="B12" i="38"/>
  <c r="C12" i="38" s="1"/>
  <c r="B11" i="38"/>
  <c r="B10" i="38"/>
  <c r="B9" i="38"/>
  <c r="B31" i="39"/>
  <c r="B29" i="39"/>
  <c r="B28" i="39"/>
  <c r="B27" i="39"/>
  <c r="B26" i="39"/>
  <c r="C26" i="39" s="1"/>
  <c r="B25" i="39"/>
  <c r="C25" i="39" s="1"/>
  <c r="B23" i="39"/>
  <c r="B22" i="39"/>
  <c r="C22" i="39" s="1"/>
  <c r="B21" i="39"/>
  <c r="B19" i="39"/>
  <c r="B17" i="39"/>
  <c r="B15" i="39"/>
  <c r="B14" i="39"/>
  <c r="C14" i="39" s="1"/>
  <c r="B13" i="39"/>
  <c r="B12" i="39"/>
  <c r="B11" i="39"/>
  <c r="B10" i="39"/>
  <c r="B9" i="39"/>
  <c r="C29" i="40"/>
  <c r="C28" i="40"/>
  <c r="C19" i="40"/>
  <c r="C14" i="40"/>
  <c r="C17" i="39"/>
  <c r="C31" i="39"/>
  <c r="C29" i="39"/>
  <c r="C28" i="39"/>
  <c r="C27" i="39"/>
  <c r="C23" i="39"/>
  <c r="C21" i="39"/>
  <c r="C19" i="39"/>
  <c r="C13" i="39"/>
  <c r="C12" i="39"/>
  <c r="C10" i="39"/>
  <c r="C31" i="38"/>
  <c r="C29" i="38"/>
  <c r="C28" i="38"/>
  <c r="C27" i="38"/>
  <c r="C26" i="38"/>
  <c r="C19" i="38"/>
  <c r="C14" i="38"/>
  <c r="C10" i="38"/>
  <c r="C29" i="37"/>
  <c r="C28" i="37"/>
  <c r="C27" i="37"/>
  <c r="C26" i="37"/>
  <c r="C19" i="37"/>
  <c r="C14" i="37"/>
  <c r="C13" i="37"/>
  <c r="C29" i="36"/>
  <c r="C28" i="36"/>
  <c r="C27" i="36"/>
  <c r="C26" i="36"/>
  <c r="C19" i="36"/>
  <c r="C14" i="36"/>
  <c r="C31" i="35"/>
  <c r="C29" i="35"/>
  <c r="C26" i="35"/>
  <c r="C23" i="35"/>
  <c r="C22" i="35"/>
  <c r="C21" i="35"/>
  <c r="C19" i="35"/>
  <c r="C14" i="35"/>
  <c r="C12" i="35"/>
  <c r="C10" i="35"/>
  <c r="C31" i="34"/>
  <c r="C27" i="34"/>
  <c r="C26" i="34"/>
  <c r="C25" i="34"/>
  <c r="C23" i="34"/>
  <c r="C22" i="34"/>
  <c r="C21" i="34"/>
  <c r="C14" i="34"/>
  <c r="C12" i="34"/>
  <c r="C10" i="34"/>
  <c r="C31" i="33"/>
  <c r="C29" i="33"/>
  <c r="C28" i="33"/>
  <c r="C27" i="33"/>
  <c r="C26" i="33"/>
  <c r="C25" i="33"/>
  <c r="C21" i="33"/>
  <c r="C19" i="33"/>
  <c r="C14" i="33"/>
  <c r="C13" i="33"/>
  <c r="C10" i="33"/>
  <c r="C29" i="32"/>
  <c r="C28" i="32"/>
  <c r="C26" i="32"/>
  <c r="C25" i="32"/>
  <c r="C22" i="32"/>
  <c r="C19" i="32"/>
  <c r="C14" i="32"/>
  <c r="C31" i="31"/>
  <c r="C29" i="31"/>
  <c r="C27" i="31"/>
  <c r="C26" i="31"/>
  <c r="C25" i="31"/>
  <c r="C23" i="31"/>
  <c r="C22" i="31"/>
  <c r="C21" i="31"/>
  <c r="C19" i="31"/>
  <c r="C14" i="31"/>
  <c r="C13" i="31"/>
  <c r="C12" i="31"/>
  <c r="C10" i="31"/>
  <c r="C31" i="30"/>
  <c r="C29" i="30"/>
  <c r="C27" i="30"/>
  <c r="C25" i="30"/>
  <c r="C23" i="30"/>
  <c r="C22" i="30"/>
  <c r="C21" i="30"/>
  <c r="C19" i="30"/>
  <c r="C13" i="30"/>
  <c r="C10" i="30"/>
  <c r="C31" i="29"/>
  <c r="C29" i="29"/>
  <c r="C28" i="29"/>
  <c r="C27" i="29"/>
  <c r="C26" i="29"/>
  <c r="C25" i="29"/>
  <c r="C21" i="29"/>
  <c r="C14" i="29"/>
  <c r="C10" i="29"/>
  <c r="C29" i="28"/>
  <c r="C28" i="28"/>
  <c r="C27" i="28"/>
  <c r="C26" i="28"/>
  <c r="C25" i="28"/>
  <c r="C22" i="28"/>
  <c r="C19" i="28"/>
  <c r="C14" i="28"/>
  <c r="C13" i="28"/>
  <c r="C28" i="27"/>
  <c r="C27" i="27"/>
  <c r="C26" i="27"/>
  <c r="C25" i="27"/>
  <c r="C23" i="27"/>
  <c r="C14" i="27"/>
  <c r="C13" i="27"/>
  <c r="C12" i="27"/>
  <c r="C31" i="26"/>
  <c r="C29" i="26"/>
  <c r="C23" i="26"/>
  <c r="C21" i="26"/>
  <c r="C19" i="26"/>
  <c r="C14" i="26"/>
  <c r="C12" i="26"/>
  <c r="C10" i="26"/>
  <c r="C31" i="25"/>
  <c r="C29" i="25"/>
  <c r="C28" i="25"/>
  <c r="C26" i="25"/>
  <c r="C21" i="25"/>
  <c r="C19" i="25"/>
  <c r="C10" i="25"/>
  <c r="C31" i="24"/>
  <c r="C29" i="24"/>
  <c r="C28" i="24"/>
  <c r="C27" i="24"/>
  <c r="C26" i="24"/>
  <c r="C21" i="24"/>
  <c r="C19" i="24"/>
  <c r="C14" i="24"/>
  <c r="C10" i="24"/>
  <c r="C29" i="23"/>
  <c r="C27" i="23"/>
  <c r="C26" i="23"/>
  <c r="C23" i="23"/>
  <c r="C19" i="23"/>
  <c r="C14" i="23"/>
  <c r="C12" i="23"/>
  <c r="C31" i="22"/>
  <c r="C29" i="22"/>
  <c r="C27" i="22"/>
  <c r="C25" i="22"/>
  <c r="C23" i="22"/>
  <c r="C21" i="22"/>
  <c r="C19" i="22"/>
  <c r="C13" i="22"/>
  <c r="C12" i="22"/>
  <c r="C10" i="22"/>
  <c r="C31" i="21"/>
  <c r="C28" i="21"/>
  <c r="C27" i="21"/>
  <c r="C21" i="21"/>
  <c r="C14" i="21"/>
  <c r="C13" i="21"/>
  <c r="C12" i="21"/>
  <c r="C10" i="21"/>
  <c r="C29" i="20"/>
  <c r="C28" i="20"/>
  <c r="C27" i="20"/>
  <c r="C26" i="20"/>
  <c r="C25" i="20"/>
  <c r="C23" i="20"/>
  <c r="C22" i="20"/>
  <c r="C19" i="20"/>
  <c r="C14" i="20"/>
  <c r="C13" i="20"/>
  <c r="C12" i="20"/>
  <c r="C31" i="19"/>
  <c r="C29" i="19"/>
  <c r="C27" i="19"/>
  <c r="C26" i="19"/>
  <c r="C23" i="19"/>
  <c r="C21" i="19"/>
  <c r="C19" i="19"/>
  <c r="C14" i="19"/>
  <c r="C13" i="19"/>
  <c r="C12" i="19"/>
  <c r="C10" i="19"/>
  <c r="C31" i="17"/>
  <c r="C29" i="17"/>
  <c r="C28" i="17"/>
  <c r="C27" i="17"/>
  <c r="C26" i="17"/>
  <c r="C23" i="17"/>
  <c r="C21" i="17"/>
  <c r="C12" i="17"/>
  <c r="C10" i="17"/>
  <c r="D751" i="1"/>
  <c r="D751" i="41" s="1"/>
  <c r="D749" i="1"/>
  <c r="D749" i="41" s="1"/>
  <c r="D748" i="1"/>
  <c r="D748" i="41" s="1"/>
  <c r="D747" i="1"/>
  <c r="D747" i="41" s="1"/>
  <c r="D746" i="1"/>
  <c r="D746" i="41" s="1"/>
  <c r="D745" i="1"/>
  <c r="D745" i="41" s="1"/>
  <c r="D743" i="1"/>
  <c r="D743" i="41" s="1"/>
  <c r="D742" i="1"/>
  <c r="D742" i="41" s="1"/>
  <c r="D741" i="1"/>
  <c r="D741" i="41" s="1"/>
  <c r="D739" i="1"/>
  <c r="D739" i="41" s="1"/>
  <c r="D737" i="1"/>
  <c r="D737" i="41" s="1"/>
  <c r="D734" i="1"/>
  <c r="D734" i="41" s="1"/>
  <c r="D733" i="1"/>
  <c r="D733" i="41" s="1"/>
  <c r="D732" i="1"/>
  <c r="D732" i="41" s="1"/>
  <c r="D731" i="1"/>
  <c r="D731" i="41" s="1"/>
  <c r="D730" i="1"/>
  <c r="D730" i="41" s="1"/>
  <c r="D729" i="1"/>
  <c r="D729" i="41" s="1"/>
  <c r="D715" i="1"/>
  <c r="D715" i="41" s="1"/>
  <c r="D713" i="1"/>
  <c r="D713" i="41" s="1"/>
  <c r="D712" i="1"/>
  <c r="D712" i="41" s="1"/>
  <c r="D711" i="1"/>
  <c r="D711" i="41" s="1"/>
  <c r="D710" i="1"/>
  <c r="D710" i="41" s="1"/>
  <c r="D709" i="1"/>
  <c r="D709" i="41" s="1"/>
  <c r="D707" i="1"/>
  <c r="D707" i="41" s="1"/>
  <c r="D706" i="1"/>
  <c r="D706" i="41" s="1"/>
  <c r="D705" i="1"/>
  <c r="D705" i="41" s="1"/>
  <c r="D703" i="1"/>
  <c r="D703" i="41" s="1"/>
  <c r="D701" i="1"/>
  <c r="D701" i="41" s="1"/>
  <c r="D698" i="1"/>
  <c r="D698" i="41" s="1"/>
  <c r="D697" i="1"/>
  <c r="D697" i="41" s="1"/>
  <c r="D696" i="1"/>
  <c r="D696" i="41" s="1"/>
  <c r="D695" i="1"/>
  <c r="D695" i="41" s="1"/>
  <c r="D694" i="1"/>
  <c r="D694" i="41" s="1"/>
  <c r="D693" i="1"/>
  <c r="D693" i="41" s="1"/>
  <c r="D679" i="1"/>
  <c r="D679" i="41" s="1"/>
  <c r="D677" i="1"/>
  <c r="D677" i="41" s="1"/>
  <c r="D676" i="1"/>
  <c r="D676" i="41" s="1"/>
  <c r="D675" i="1"/>
  <c r="D675" i="41" s="1"/>
  <c r="D674" i="1"/>
  <c r="D674" i="41" s="1"/>
  <c r="D673" i="1"/>
  <c r="D673" i="41" s="1"/>
  <c r="D671" i="1"/>
  <c r="D671" i="41" s="1"/>
  <c r="D670" i="1"/>
  <c r="D670" i="41" s="1"/>
  <c r="D669" i="1"/>
  <c r="D669" i="41" s="1"/>
  <c r="D667" i="1"/>
  <c r="D667" i="41" s="1"/>
  <c r="D665" i="1"/>
  <c r="D665" i="41" s="1"/>
  <c r="D662" i="1"/>
  <c r="D662" i="41" s="1"/>
  <c r="D661" i="1"/>
  <c r="D661" i="41" s="1"/>
  <c r="D660" i="1"/>
  <c r="D660" i="41" s="1"/>
  <c r="D659" i="1"/>
  <c r="D659" i="41" s="1"/>
  <c r="D658" i="1"/>
  <c r="D658" i="41" s="1"/>
  <c r="D657" i="1"/>
  <c r="D657" i="41" s="1"/>
  <c r="D643" i="1"/>
  <c r="D643" i="41" s="1"/>
  <c r="D641" i="1"/>
  <c r="D641" i="41" s="1"/>
  <c r="D640" i="1"/>
  <c r="D640" i="41" s="1"/>
  <c r="D639" i="1"/>
  <c r="D639" i="41" s="1"/>
  <c r="D638" i="1"/>
  <c r="D638" i="41" s="1"/>
  <c r="D637" i="1"/>
  <c r="D637" i="41" s="1"/>
  <c r="D635" i="1"/>
  <c r="D635" i="41" s="1"/>
  <c r="D634" i="1"/>
  <c r="D634" i="41" s="1"/>
  <c r="D633" i="1"/>
  <c r="D633" i="41" s="1"/>
  <c r="D631" i="1"/>
  <c r="D631" i="41" s="1"/>
  <c r="D629" i="1"/>
  <c r="D629" i="41" s="1"/>
  <c r="D626" i="1"/>
  <c r="D626" i="41" s="1"/>
  <c r="D625" i="1"/>
  <c r="D625" i="41" s="1"/>
  <c r="D624" i="1"/>
  <c r="D624" i="41" s="1"/>
  <c r="D623" i="1"/>
  <c r="D623" i="41" s="1"/>
  <c r="D622" i="1"/>
  <c r="D622" i="41" s="1"/>
  <c r="D621" i="1"/>
  <c r="D621" i="41" s="1"/>
  <c r="D607" i="1"/>
  <c r="D607" i="41" s="1"/>
  <c r="D605" i="1"/>
  <c r="D605" i="41" s="1"/>
  <c r="D604" i="1"/>
  <c r="D604" i="41" s="1"/>
  <c r="D603" i="1"/>
  <c r="D603" i="41" s="1"/>
  <c r="D602" i="1"/>
  <c r="D602" i="41" s="1"/>
  <c r="D601" i="1"/>
  <c r="D601" i="41" s="1"/>
  <c r="D599" i="1"/>
  <c r="D599" i="41" s="1"/>
  <c r="D598" i="1"/>
  <c r="D598" i="41" s="1"/>
  <c r="D597" i="1"/>
  <c r="D597" i="41" s="1"/>
  <c r="D595" i="1"/>
  <c r="D595" i="41" s="1"/>
  <c r="D593" i="1"/>
  <c r="D593" i="41" s="1"/>
  <c r="D590" i="1"/>
  <c r="D590" i="41" s="1"/>
  <c r="D589" i="1"/>
  <c r="D589" i="41" s="1"/>
  <c r="D588" i="1"/>
  <c r="D588" i="41" s="1"/>
  <c r="D587" i="1"/>
  <c r="D587" i="41" s="1"/>
  <c r="D586" i="1"/>
  <c r="D586" i="41" s="1"/>
  <c r="D585" i="1"/>
  <c r="D585" i="41" s="1"/>
  <c r="D571" i="1"/>
  <c r="D571" i="41" s="1"/>
  <c r="D569" i="1"/>
  <c r="D569" i="41" s="1"/>
  <c r="D568" i="1"/>
  <c r="D568" i="41" s="1"/>
  <c r="D567" i="1"/>
  <c r="D567" i="41" s="1"/>
  <c r="D566" i="1"/>
  <c r="D566" i="41" s="1"/>
  <c r="D565" i="1"/>
  <c r="D565" i="41" s="1"/>
  <c r="D563" i="1"/>
  <c r="D563" i="41" s="1"/>
  <c r="D562" i="1"/>
  <c r="D562" i="41" s="1"/>
  <c r="D561" i="1"/>
  <c r="D561" i="41" s="1"/>
  <c r="D559" i="1"/>
  <c r="D559" i="41" s="1"/>
  <c r="D557" i="1"/>
  <c r="D557" i="41" s="1"/>
  <c r="D554" i="1"/>
  <c r="D554" i="41" s="1"/>
  <c r="D553" i="1"/>
  <c r="D553" i="41" s="1"/>
  <c r="D552" i="1"/>
  <c r="D552" i="41" s="1"/>
  <c r="D551" i="1"/>
  <c r="D551" i="41" s="1"/>
  <c r="D550" i="1"/>
  <c r="D550" i="41" s="1"/>
  <c r="D549" i="1"/>
  <c r="D549" i="41" s="1"/>
  <c r="D535" i="1"/>
  <c r="D535" i="41" s="1"/>
  <c r="D533" i="1"/>
  <c r="D533" i="41" s="1"/>
  <c r="D532" i="1"/>
  <c r="D532" i="41" s="1"/>
  <c r="D531" i="1"/>
  <c r="D531" i="41" s="1"/>
  <c r="D530" i="1"/>
  <c r="D530" i="41" s="1"/>
  <c r="D529" i="1"/>
  <c r="D529" i="41" s="1"/>
  <c r="D527" i="1"/>
  <c r="D527" i="41" s="1"/>
  <c r="D526" i="1"/>
  <c r="D526" i="41" s="1"/>
  <c r="D525" i="1"/>
  <c r="D525" i="41" s="1"/>
  <c r="D523" i="1"/>
  <c r="D523" i="41" s="1"/>
  <c r="D521" i="1"/>
  <c r="D521" i="41" s="1"/>
  <c r="D518" i="1"/>
  <c r="D518" i="41" s="1"/>
  <c r="D517" i="1"/>
  <c r="D517" i="41" s="1"/>
  <c r="D516" i="1"/>
  <c r="D516" i="41" s="1"/>
  <c r="D515" i="1"/>
  <c r="D515" i="41" s="1"/>
  <c r="D514" i="1"/>
  <c r="D514" i="41" s="1"/>
  <c r="D513" i="1"/>
  <c r="D513" i="41" s="1"/>
  <c r="D499" i="1"/>
  <c r="D499" i="41" s="1"/>
  <c r="D497" i="1"/>
  <c r="D497" i="41" s="1"/>
  <c r="D496" i="1"/>
  <c r="D496" i="41" s="1"/>
  <c r="D495" i="1"/>
  <c r="D495" i="41" s="1"/>
  <c r="D494" i="1"/>
  <c r="D494" i="41" s="1"/>
  <c r="D493" i="1"/>
  <c r="D493" i="41" s="1"/>
  <c r="D491" i="1"/>
  <c r="D491" i="41" s="1"/>
  <c r="D490" i="1"/>
  <c r="D490" i="41" s="1"/>
  <c r="D489" i="1"/>
  <c r="D489" i="41" s="1"/>
  <c r="D487" i="1"/>
  <c r="D487" i="41" s="1"/>
  <c r="D485" i="1"/>
  <c r="D485" i="41" s="1"/>
  <c r="D482" i="1"/>
  <c r="D482" i="41" s="1"/>
  <c r="D481" i="1"/>
  <c r="D481" i="41" s="1"/>
  <c r="D480" i="1"/>
  <c r="D480" i="41" s="1"/>
  <c r="D479" i="1"/>
  <c r="D479" i="41" s="1"/>
  <c r="D478" i="1"/>
  <c r="D478" i="41" s="1"/>
  <c r="D477" i="1"/>
  <c r="D477" i="41" s="1"/>
  <c r="D463" i="1"/>
  <c r="D463" i="41" s="1"/>
  <c r="D461" i="1"/>
  <c r="D461" i="41" s="1"/>
  <c r="D460" i="1"/>
  <c r="D460" i="41" s="1"/>
  <c r="D459" i="1"/>
  <c r="D459" i="41" s="1"/>
  <c r="D458" i="1"/>
  <c r="D458" i="41" s="1"/>
  <c r="D457" i="1"/>
  <c r="D457" i="41" s="1"/>
  <c r="D455" i="1"/>
  <c r="D455" i="41" s="1"/>
  <c r="D454" i="1"/>
  <c r="D454" i="41" s="1"/>
  <c r="D453" i="1"/>
  <c r="D453" i="41" s="1"/>
  <c r="D451" i="1"/>
  <c r="D451" i="41" s="1"/>
  <c r="D449" i="1"/>
  <c r="D449" i="41" s="1"/>
  <c r="D446" i="1"/>
  <c r="D446" i="41" s="1"/>
  <c r="D445" i="1"/>
  <c r="D445" i="41" s="1"/>
  <c r="D444" i="1"/>
  <c r="D444" i="41" s="1"/>
  <c r="D443" i="1"/>
  <c r="D443" i="41" s="1"/>
  <c r="D442" i="1"/>
  <c r="D442" i="41" s="1"/>
  <c r="D441" i="1"/>
  <c r="D441" i="41" s="1"/>
  <c r="D427" i="1"/>
  <c r="D427" i="41" s="1"/>
  <c r="D425" i="1"/>
  <c r="D425" i="41" s="1"/>
  <c r="D424" i="1"/>
  <c r="D424" i="41" s="1"/>
  <c r="D423" i="1"/>
  <c r="D423" i="41" s="1"/>
  <c r="D422" i="1"/>
  <c r="D422" i="41" s="1"/>
  <c r="D421" i="1"/>
  <c r="D421" i="41" s="1"/>
  <c r="D419" i="1"/>
  <c r="D419" i="41" s="1"/>
  <c r="D418" i="1"/>
  <c r="D418" i="41" s="1"/>
  <c r="D417" i="1"/>
  <c r="D417" i="41" s="1"/>
  <c r="D415" i="1"/>
  <c r="D415" i="41" s="1"/>
  <c r="D413" i="1"/>
  <c r="D413" i="41" s="1"/>
  <c r="D410" i="1"/>
  <c r="D410" i="41" s="1"/>
  <c r="D409" i="1"/>
  <c r="D409" i="41" s="1"/>
  <c r="D408" i="1"/>
  <c r="D408" i="41" s="1"/>
  <c r="D407" i="1"/>
  <c r="D407" i="41" s="1"/>
  <c r="D406" i="1"/>
  <c r="D406" i="41" s="1"/>
  <c r="D405" i="1"/>
  <c r="D405" i="41" s="1"/>
  <c r="D391" i="1"/>
  <c r="D391" i="41" s="1"/>
  <c r="D389" i="1"/>
  <c r="D389" i="41" s="1"/>
  <c r="D388" i="1"/>
  <c r="D388" i="41" s="1"/>
  <c r="D387" i="1"/>
  <c r="D387" i="41" s="1"/>
  <c r="D386" i="1"/>
  <c r="D386" i="41" s="1"/>
  <c r="D385" i="1"/>
  <c r="D385" i="41" s="1"/>
  <c r="D383" i="1"/>
  <c r="D383" i="41" s="1"/>
  <c r="D382" i="1"/>
  <c r="D382" i="41" s="1"/>
  <c r="D381" i="1"/>
  <c r="D381" i="41" s="1"/>
  <c r="D379" i="1"/>
  <c r="D379" i="41" s="1"/>
  <c r="D377" i="1"/>
  <c r="D377" i="41" s="1"/>
  <c r="D374" i="1"/>
  <c r="D374" i="41" s="1"/>
  <c r="D373" i="1"/>
  <c r="D373" i="41" s="1"/>
  <c r="D372" i="1"/>
  <c r="D372" i="41" s="1"/>
  <c r="D371" i="1"/>
  <c r="D371" i="41" s="1"/>
  <c r="D370" i="1"/>
  <c r="D370" i="41" s="1"/>
  <c r="D369" i="1"/>
  <c r="D369" i="41" s="1"/>
  <c r="D355" i="1"/>
  <c r="D355" i="41" s="1"/>
  <c r="D353" i="1"/>
  <c r="D353" i="41" s="1"/>
  <c r="D352" i="1"/>
  <c r="D352" i="41" s="1"/>
  <c r="D351" i="1"/>
  <c r="D351" i="41" s="1"/>
  <c r="D350" i="1"/>
  <c r="D350" i="41" s="1"/>
  <c r="D349" i="1"/>
  <c r="D349" i="41" s="1"/>
  <c r="D347" i="1"/>
  <c r="D347" i="41" s="1"/>
  <c r="D346" i="1"/>
  <c r="D346" i="41" s="1"/>
  <c r="D345" i="1"/>
  <c r="D345" i="41" s="1"/>
  <c r="D343" i="1"/>
  <c r="D343" i="41" s="1"/>
  <c r="D341" i="1"/>
  <c r="D341" i="41" s="1"/>
  <c r="D338" i="1"/>
  <c r="D338" i="41" s="1"/>
  <c r="D337" i="1"/>
  <c r="D337" i="41" s="1"/>
  <c r="D336" i="1"/>
  <c r="D336" i="41" s="1"/>
  <c r="D335" i="1"/>
  <c r="D335" i="41" s="1"/>
  <c r="D334" i="1"/>
  <c r="D334" i="41" s="1"/>
  <c r="D333" i="1"/>
  <c r="D333" i="41" s="1"/>
  <c r="D319" i="1"/>
  <c r="D319" i="41" s="1"/>
  <c r="D317" i="1"/>
  <c r="D317" i="41" s="1"/>
  <c r="D316" i="1"/>
  <c r="D316" i="41" s="1"/>
  <c r="D315" i="1"/>
  <c r="D315" i="41" s="1"/>
  <c r="D314" i="1"/>
  <c r="D314" i="41" s="1"/>
  <c r="D313" i="1"/>
  <c r="D313" i="41" s="1"/>
  <c r="D311" i="1"/>
  <c r="D311" i="41" s="1"/>
  <c r="D310" i="1"/>
  <c r="D309" i="1"/>
  <c r="D309" i="41" s="1"/>
  <c r="D307" i="1"/>
  <c r="D307" i="41" s="1"/>
  <c r="D305" i="1"/>
  <c r="D305" i="41" s="1"/>
  <c r="D302" i="1"/>
  <c r="D302" i="41" s="1"/>
  <c r="D301" i="1"/>
  <c r="D301" i="41" s="1"/>
  <c r="D300" i="1"/>
  <c r="D300" i="41" s="1"/>
  <c r="D299" i="1"/>
  <c r="D299" i="41" s="1"/>
  <c r="D298" i="1"/>
  <c r="D298" i="41" s="1"/>
  <c r="D297" i="1"/>
  <c r="D297" i="41" s="1"/>
  <c r="D283" i="1"/>
  <c r="D283" i="41" s="1"/>
  <c r="D281" i="1"/>
  <c r="D281" i="41" s="1"/>
  <c r="D280" i="1"/>
  <c r="D280" i="41" s="1"/>
  <c r="D279" i="1"/>
  <c r="D279" i="41" s="1"/>
  <c r="D278" i="1"/>
  <c r="D278" i="41" s="1"/>
  <c r="D277" i="1"/>
  <c r="D277" i="41" s="1"/>
  <c r="D275" i="1"/>
  <c r="D275" i="41" s="1"/>
  <c r="D274" i="1"/>
  <c r="D274" i="41" s="1"/>
  <c r="D273" i="1"/>
  <c r="D273" i="41" s="1"/>
  <c r="D271" i="1"/>
  <c r="D271" i="41" s="1"/>
  <c r="D269" i="1"/>
  <c r="D269" i="41" s="1"/>
  <c r="D266" i="1"/>
  <c r="D266" i="41" s="1"/>
  <c r="D265" i="1"/>
  <c r="D265" i="41" s="1"/>
  <c r="D264" i="1"/>
  <c r="D264" i="41" s="1"/>
  <c r="D263" i="1"/>
  <c r="D263" i="41" s="1"/>
  <c r="D262" i="1"/>
  <c r="D262" i="41" s="1"/>
  <c r="D261" i="1"/>
  <c r="D261" i="41" s="1"/>
  <c r="D247" i="1"/>
  <c r="D31" i="1" s="1"/>
  <c r="D245" i="1"/>
  <c r="D244" i="1"/>
  <c r="D244" i="41" s="1"/>
  <c r="D243" i="1"/>
  <c r="D243" i="41" s="1"/>
  <c r="D242" i="1"/>
  <c r="D242" i="41" s="1"/>
  <c r="D241" i="1"/>
  <c r="D239" i="1"/>
  <c r="D239" i="41" s="1"/>
  <c r="D238" i="1"/>
  <c r="D238" i="41" s="1"/>
  <c r="D237" i="1"/>
  <c r="D21" i="1" s="1"/>
  <c r="D235" i="1"/>
  <c r="D233" i="1"/>
  <c r="D233" i="41" s="1"/>
  <c r="D230" i="1"/>
  <c r="D230" i="41" s="1"/>
  <c r="D229" i="1"/>
  <c r="D229" i="41" s="1"/>
  <c r="D228" i="1"/>
  <c r="D228" i="41" s="1"/>
  <c r="D227" i="1"/>
  <c r="D227" i="41" s="1"/>
  <c r="D226" i="1"/>
  <c r="D226" i="41" s="1"/>
  <c r="D225" i="1"/>
  <c r="D225" i="41" s="1"/>
  <c r="D211" i="1"/>
  <c r="D209" i="1"/>
  <c r="D29" i="1" s="1"/>
  <c r="D208" i="1"/>
  <c r="D207" i="1"/>
  <c r="D206" i="1"/>
  <c r="D205" i="1"/>
  <c r="D203" i="1"/>
  <c r="D202" i="1"/>
  <c r="D201" i="1"/>
  <c r="D199" i="1"/>
  <c r="D19" i="1" s="1"/>
  <c r="D197" i="1"/>
  <c r="D194" i="1"/>
  <c r="D193" i="1"/>
  <c r="D192" i="1"/>
  <c r="D191" i="1"/>
  <c r="D190" i="1"/>
  <c r="D189" i="1"/>
  <c r="D175" i="1"/>
  <c r="D173" i="1"/>
  <c r="D172" i="1"/>
  <c r="D28" i="1" s="1"/>
  <c r="D171" i="1"/>
  <c r="D27" i="1" s="1"/>
  <c r="D170" i="1"/>
  <c r="D169" i="1"/>
  <c r="D167" i="1"/>
  <c r="D166" i="1"/>
  <c r="D165" i="1"/>
  <c r="D163" i="1"/>
  <c r="D161" i="1"/>
  <c r="D158" i="1"/>
  <c r="D157" i="1"/>
  <c r="D156" i="1"/>
  <c r="D155" i="1"/>
  <c r="D154" i="1"/>
  <c r="D153" i="1"/>
  <c r="D139" i="1"/>
  <c r="D137" i="1"/>
  <c r="D136" i="1"/>
  <c r="D135" i="1"/>
  <c r="D134" i="1"/>
  <c r="D133" i="1"/>
  <c r="D131" i="1"/>
  <c r="D130" i="1"/>
  <c r="D129" i="1"/>
  <c r="D127" i="1"/>
  <c r="D125" i="1"/>
  <c r="D122" i="1"/>
  <c r="D121" i="1"/>
  <c r="D120" i="1"/>
  <c r="D119" i="1"/>
  <c r="D118" i="1"/>
  <c r="D117" i="1"/>
  <c r="D117" i="41" s="1"/>
  <c r="D103" i="1"/>
  <c r="D101" i="1"/>
  <c r="D100" i="1"/>
  <c r="D99" i="1"/>
  <c r="D98" i="1"/>
  <c r="D26" i="1" s="1"/>
  <c r="D97" i="1"/>
  <c r="D95" i="1"/>
  <c r="D94" i="1"/>
  <c r="D93" i="1"/>
  <c r="D91" i="1"/>
  <c r="D89" i="1"/>
  <c r="D86" i="1"/>
  <c r="D85" i="1"/>
  <c r="D84" i="1"/>
  <c r="D83" i="1"/>
  <c r="D82" i="1"/>
  <c r="D81" i="1"/>
  <c r="D67" i="1"/>
  <c r="D65" i="1"/>
  <c r="D64" i="1"/>
  <c r="D63" i="1"/>
  <c r="D62" i="1"/>
  <c r="D61" i="1"/>
  <c r="D25" i="1" s="1"/>
  <c r="D59" i="1"/>
  <c r="D58" i="1"/>
  <c r="D55" i="1"/>
  <c r="D53" i="1"/>
  <c r="D53" i="41" s="1"/>
  <c r="D50" i="1"/>
  <c r="D14" i="1" s="1"/>
  <c r="D49" i="1"/>
  <c r="D13" i="1" s="1"/>
  <c r="D48" i="1"/>
  <c r="D47" i="1"/>
  <c r="D47" i="41" s="1"/>
  <c r="D45" i="1"/>
  <c r="D45" i="41" s="1"/>
  <c r="C28" i="12"/>
  <c r="C27" i="12"/>
  <c r="C26" i="12"/>
  <c r="C14" i="13"/>
  <c r="D131" i="41"/>
  <c r="D119" i="41"/>
  <c r="C22" i="14"/>
  <c r="C21" i="14"/>
  <c r="C29" i="15"/>
  <c r="C23" i="15"/>
  <c r="C22" i="15"/>
  <c r="C19" i="15"/>
  <c r="C14" i="15"/>
  <c r="C26" i="18"/>
  <c r="C31" i="16"/>
  <c r="C29" i="16"/>
  <c r="C28" i="16"/>
  <c r="C27" i="16"/>
  <c r="C25" i="16"/>
  <c r="C21" i="16"/>
  <c r="C19" i="16"/>
  <c r="C13" i="16"/>
  <c r="A725" i="40"/>
  <c r="A689" i="40"/>
  <c r="A653" i="40"/>
  <c r="A617" i="40"/>
  <c r="A581" i="40"/>
  <c r="A545" i="40"/>
  <c r="A509" i="40"/>
  <c r="A473" i="40"/>
  <c r="A437" i="40"/>
  <c r="A401" i="40"/>
  <c r="A365" i="40"/>
  <c r="A329" i="40"/>
  <c r="A293" i="40"/>
  <c r="A257" i="40"/>
  <c r="A221" i="40"/>
  <c r="A185" i="40"/>
  <c r="A149" i="40"/>
  <c r="A113" i="40"/>
  <c r="A77" i="40"/>
  <c r="A41" i="40"/>
  <c r="B31" i="40"/>
  <c r="C31" i="40" s="1"/>
  <c r="B29" i="40"/>
  <c r="B28" i="40"/>
  <c r="B27" i="40"/>
  <c r="C27" i="40" s="1"/>
  <c r="B26" i="40"/>
  <c r="C26" i="40" s="1"/>
  <c r="B25" i="40"/>
  <c r="C25" i="40" s="1"/>
  <c r="B23" i="40"/>
  <c r="C23" i="40" s="1"/>
  <c r="B22" i="40"/>
  <c r="C22" i="40" s="1"/>
  <c r="B21" i="40"/>
  <c r="C21" i="40" s="1"/>
  <c r="B19" i="40"/>
  <c r="B17" i="40"/>
  <c r="B15" i="40"/>
  <c r="B14" i="40"/>
  <c r="B13" i="40"/>
  <c r="C13" i="40" s="1"/>
  <c r="B12" i="40"/>
  <c r="C12" i="40" s="1"/>
  <c r="B11" i="40"/>
  <c r="B10" i="40"/>
  <c r="C10" i="40" s="1"/>
  <c r="B9" i="40"/>
  <c r="A725" i="39"/>
  <c r="A689" i="39"/>
  <c r="A653" i="39"/>
  <c r="A617" i="39"/>
  <c r="A581" i="39"/>
  <c r="A545" i="39"/>
  <c r="A509" i="39"/>
  <c r="A473" i="39"/>
  <c r="A437" i="39"/>
  <c r="A401" i="39"/>
  <c r="A365" i="39"/>
  <c r="A329" i="39"/>
  <c r="A293" i="39"/>
  <c r="A257" i="39"/>
  <c r="A221" i="39"/>
  <c r="A185" i="39"/>
  <c r="A149" i="39"/>
  <c r="A113" i="39"/>
  <c r="A77" i="39"/>
  <c r="A41" i="39"/>
  <c r="A725" i="38"/>
  <c r="A689" i="38"/>
  <c r="A653" i="38"/>
  <c r="A617" i="38"/>
  <c r="A581" i="38"/>
  <c r="A545" i="38"/>
  <c r="A509" i="38"/>
  <c r="A473" i="38"/>
  <c r="A437" i="38"/>
  <c r="A401" i="38"/>
  <c r="A365" i="38"/>
  <c r="A329" i="38"/>
  <c r="A293" i="38"/>
  <c r="A257" i="38"/>
  <c r="A221" i="38"/>
  <c r="A185" i="38"/>
  <c r="A149" i="38"/>
  <c r="A113" i="38"/>
  <c r="A77" i="38"/>
  <c r="A41" i="38"/>
  <c r="A725" i="37"/>
  <c r="A689" i="37"/>
  <c r="A653" i="37"/>
  <c r="A617" i="37"/>
  <c r="A581" i="37"/>
  <c r="A545" i="37"/>
  <c r="A509" i="37"/>
  <c r="A473" i="37"/>
  <c r="A437" i="37"/>
  <c r="A401" i="37"/>
  <c r="A365" i="37"/>
  <c r="A329" i="37"/>
  <c r="A293" i="37"/>
  <c r="A257" i="37"/>
  <c r="A221" i="37"/>
  <c r="A185" i="37"/>
  <c r="A149" i="37"/>
  <c r="A113" i="37"/>
  <c r="A77" i="37"/>
  <c r="A41" i="37"/>
  <c r="A725" i="36"/>
  <c r="A689" i="36"/>
  <c r="A653" i="36"/>
  <c r="A617" i="36"/>
  <c r="A581" i="36"/>
  <c r="A545" i="36"/>
  <c r="A509" i="36"/>
  <c r="A473" i="36"/>
  <c r="A437" i="36"/>
  <c r="A401" i="36"/>
  <c r="A365" i="36"/>
  <c r="A329" i="36"/>
  <c r="A293" i="36"/>
  <c r="A257" i="36"/>
  <c r="A221" i="36"/>
  <c r="A185" i="36"/>
  <c r="A149" i="36"/>
  <c r="A113" i="36"/>
  <c r="A77" i="36"/>
  <c r="A41" i="36"/>
  <c r="A725" i="35"/>
  <c r="A689" i="35"/>
  <c r="A653" i="35"/>
  <c r="A617" i="35"/>
  <c r="A581" i="35"/>
  <c r="A545" i="35"/>
  <c r="A509" i="35"/>
  <c r="A473" i="35"/>
  <c r="A437" i="35"/>
  <c r="A401" i="35"/>
  <c r="A365" i="35"/>
  <c r="A329" i="35"/>
  <c r="A293" i="35"/>
  <c r="A257" i="35"/>
  <c r="A221" i="35"/>
  <c r="A185" i="35"/>
  <c r="A149" i="35"/>
  <c r="A113" i="35"/>
  <c r="A77" i="35"/>
  <c r="A41" i="35"/>
  <c r="A725" i="34"/>
  <c r="A689" i="34"/>
  <c r="A653" i="34"/>
  <c r="A617" i="34"/>
  <c r="A581" i="34"/>
  <c r="A545" i="34"/>
  <c r="A509" i="34"/>
  <c r="A473" i="34"/>
  <c r="A437" i="34"/>
  <c r="A401" i="34"/>
  <c r="A365" i="34"/>
  <c r="A329" i="34"/>
  <c r="A293" i="34"/>
  <c r="A257" i="34"/>
  <c r="A221" i="34"/>
  <c r="A185" i="34"/>
  <c r="A149" i="34"/>
  <c r="A113" i="34"/>
  <c r="A77" i="34"/>
  <c r="A41" i="34"/>
  <c r="A725" i="33"/>
  <c r="A689" i="33"/>
  <c r="A653" i="33"/>
  <c r="A617" i="33"/>
  <c r="A581" i="33"/>
  <c r="A545" i="33"/>
  <c r="A509" i="33"/>
  <c r="A473" i="33"/>
  <c r="A437" i="33"/>
  <c r="A401" i="33"/>
  <c r="A365" i="33"/>
  <c r="A329" i="33"/>
  <c r="A293" i="33"/>
  <c r="A257" i="33"/>
  <c r="A221" i="33"/>
  <c r="A185" i="33"/>
  <c r="A149" i="33"/>
  <c r="A113" i="33"/>
  <c r="A77" i="33"/>
  <c r="A41" i="33"/>
  <c r="A725" i="32"/>
  <c r="A689" i="32"/>
  <c r="A653" i="32"/>
  <c r="A617" i="32"/>
  <c r="A581" i="32"/>
  <c r="A545" i="32"/>
  <c r="A509" i="32"/>
  <c r="A473" i="32"/>
  <c r="A437" i="32"/>
  <c r="A401" i="32"/>
  <c r="A365" i="32"/>
  <c r="A329" i="32"/>
  <c r="A293" i="32"/>
  <c r="A257" i="32"/>
  <c r="A221" i="32"/>
  <c r="A185" i="32"/>
  <c r="A149" i="32"/>
  <c r="A113" i="32"/>
  <c r="A77" i="32"/>
  <c r="A41" i="32"/>
  <c r="A725" i="31"/>
  <c r="A689" i="31"/>
  <c r="A653" i="31"/>
  <c r="A617" i="31"/>
  <c r="A581" i="31"/>
  <c r="A545" i="31"/>
  <c r="A509" i="31"/>
  <c r="A473" i="31"/>
  <c r="A437" i="31"/>
  <c r="A401" i="31"/>
  <c r="A365" i="31"/>
  <c r="A329" i="31"/>
  <c r="A293" i="31"/>
  <c r="A257" i="31"/>
  <c r="A221" i="31"/>
  <c r="A185" i="31"/>
  <c r="A149" i="31"/>
  <c r="A113" i="31"/>
  <c r="A77" i="31"/>
  <c r="A41" i="31"/>
  <c r="A725" i="30"/>
  <c r="A689" i="30"/>
  <c r="A653" i="30"/>
  <c r="A617" i="30"/>
  <c r="A581" i="30"/>
  <c r="A545" i="30"/>
  <c r="A509" i="30"/>
  <c r="A473" i="30"/>
  <c r="A437" i="30"/>
  <c r="A401" i="30"/>
  <c r="A365" i="30"/>
  <c r="A329" i="30"/>
  <c r="A293" i="30"/>
  <c r="A257" i="30"/>
  <c r="A221" i="30"/>
  <c r="A185" i="30"/>
  <c r="A149" i="30"/>
  <c r="A113" i="30"/>
  <c r="A77" i="30"/>
  <c r="A41" i="30"/>
  <c r="A725" i="29"/>
  <c r="A689" i="29"/>
  <c r="A653" i="29"/>
  <c r="A617" i="29"/>
  <c r="A581" i="29"/>
  <c r="A545" i="29"/>
  <c r="A509" i="29"/>
  <c r="A473" i="29"/>
  <c r="A437" i="29"/>
  <c r="A401" i="29"/>
  <c r="A365" i="29"/>
  <c r="A329" i="29"/>
  <c r="A293" i="29"/>
  <c r="A257" i="29"/>
  <c r="A221" i="29"/>
  <c r="A185" i="29"/>
  <c r="A149" i="29"/>
  <c r="A113" i="29"/>
  <c r="A77" i="29"/>
  <c r="A41" i="29"/>
  <c r="A725" i="28"/>
  <c r="A689" i="28"/>
  <c r="A653" i="28"/>
  <c r="A617" i="28"/>
  <c r="A581" i="28"/>
  <c r="A545" i="28"/>
  <c r="A509" i="28"/>
  <c r="A473" i="28"/>
  <c r="A437" i="28"/>
  <c r="A401" i="28"/>
  <c r="A365" i="28"/>
  <c r="A329" i="28"/>
  <c r="A293" i="28"/>
  <c r="A257" i="28"/>
  <c r="A221" i="28"/>
  <c r="A185" i="28"/>
  <c r="A149" i="28"/>
  <c r="A113" i="28"/>
  <c r="A77" i="28"/>
  <c r="A41" i="28"/>
  <c r="A725" i="27"/>
  <c r="A689" i="27"/>
  <c r="A653" i="27"/>
  <c r="A617" i="27"/>
  <c r="A581" i="27"/>
  <c r="A545" i="27"/>
  <c r="A509" i="27"/>
  <c r="A473" i="27"/>
  <c r="A437" i="27"/>
  <c r="A401" i="27"/>
  <c r="A365" i="27"/>
  <c r="A329" i="27"/>
  <c r="A293" i="27"/>
  <c r="A257" i="27"/>
  <c r="A221" i="27"/>
  <c r="A185" i="27"/>
  <c r="A149" i="27"/>
  <c r="A113" i="27"/>
  <c r="A77" i="27"/>
  <c r="A41" i="27"/>
  <c r="A725" i="26"/>
  <c r="A689" i="26"/>
  <c r="A653" i="26"/>
  <c r="A617" i="26"/>
  <c r="A581" i="26"/>
  <c r="A545" i="26"/>
  <c r="A509" i="26"/>
  <c r="A473" i="26"/>
  <c r="A437" i="26"/>
  <c r="A401" i="26"/>
  <c r="A365" i="26"/>
  <c r="A329" i="26"/>
  <c r="A293" i="26"/>
  <c r="A257" i="26"/>
  <c r="A221" i="26"/>
  <c r="A185" i="26"/>
  <c r="A149" i="26"/>
  <c r="A113" i="26"/>
  <c r="A77" i="26"/>
  <c r="A41" i="26"/>
  <c r="A725" i="25"/>
  <c r="A689" i="25"/>
  <c r="A653" i="25"/>
  <c r="A617" i="25"/>
  <c r="A581" i="25"/>
  <c r="A545" i="25"/>
  <c r="A509" i="25"/>
  <c r="A473" i="25"/>
  <c r="A437" i="25"/>
  <c r="A401" i="25"/>
  <c r="A365" i="25"/>
  <c r="A329" i="25"/>
  <c r="A293" i="25"/>
  <c r="A257" i="25"/>
  <c r="A221" i="25"/>
  <c r="A185" i="25"/>
  <c r="A149" i="25"/>
  <c r="A113" i="25"/>
  <c r="A77" i="25"/>
  <c r="A41" i="25"/>
  <c r="A725" i="24"/>
  <c r="A689" i="24"/>
  <c r="A653" i="24"/>
  <c r="A617" i="24"/>
  <c r="A581" i="24"/>
  <c r="A545" i="24"/>
  <c r="A509" i="24"/>
  <c r="A473" i="24"/>
  <c r="A437" i="24"/>
  <c r="A401" i="24"/>
  <c r="A365" i="24"/>
  <c r="A329" i="24"/>
  <c r="A293" i="24"/>
  <c r="A257" i="24"/>
  <c r="A221" i="24"/>
  <c r="A185" i="24"/>
  <c r="A149" i="24"/>
  <c r="A113" i="24"/>
  <c r="A77" i="24"/>
  <c r="A41" i="24"/>
  <c r="A725" i="23"/>
  <c r="A689" i="23"/>
  <c r="A653" i="23"/>
  <c r="A617" i="23"/>
  <c r="A581" i="23"/>
  <c r="A545" i="23"/>
  <c r="A509" i="23"/>
  <c r="A473" i="23"/>
  <c r="A437" i="23"/>
  <c r="A401" i="23"/>
  <c r="A365" i="23"/>
  <c r="A329" i="23"/>
  <c r="A293" i="23"/>
  <c r="A257" i="23"/>
  <c r="A221" i="23"/>
  <c r="A185" i="23"/>
  <c r="A149" i="23"/>
  <c r="A113" i="23"/>
  <c r="A77" i="23"/>
  <c r="A41" i="23"/>
  <c r="A725" i="22"/>
  <c r="A689" i="22"/>
  <c r="A653" i="22"/>
  <c r="A617" i="22"/>
  <c r="A581" i="22"/>
  <c r="A545" i="22"/>
  <c r="A509" i="22"/>
  <c r="A473" i="22"/>
  <c r="A437" i="22"/>
  <c r="A401" i="22"/>
  <c r="A365" i="22"/>
  <c r="A329" i="22"/>
  <c r="A293" i="22"/>
  <c r="A257" i="22"/>
  <c r="A221" i="22"/>
  <c r="A185" i="22"/>
  <c r="A149" i="22"/>
  <c r="A113" i="22"/>
  <c r="A77" i="22"/>
  <c r="A41" i="22"/>
  <c r="A725" i="21"/>
  <c r="A689" i="21"/>
  <c r="A653" i="21"/>
  <c r="A617" i="21"/>
  <c r="A581" i="21"/>
  <c r="A545" i="21"/>
  <c r="A509" i="21"/>
  <c r="A473" i="21"/>
  <c r="A437" i="21"/>
  <c r="A401" i="21"/>
  <c r="A365" i="21"/>
  <c r="A329" i="21"/>
  <c r="A293" i="21"/>
  <c r="A257" i="21"/>
  <c r="A221" i="21"/>
  <c r="A185" i="21"/>
  <c r="A149" i="21"/>
  <c r="A113" i="21"/>
  <c r="A77" i="21"/>
  <c r="A41" i="21"/>
  <c r="A725" i="20"/>
  <c r="A689" i="20"/>
  <c r="A653" i="20"/>
  <c r="A617" i="20"/>
  <c r="A581" i="20"/>
  <c r="A545" i="20"/>
  <c r="A509" i="20"/>
  <c r="A473" i="20"/>
  <c r="A437" i="20"/>
  <c r="A401" i="20"/>
  <c r="A365" i="20"/>
  <c r="A329" i="20"/>
  <c r="A293" i="20"/>
  <c r="A257" i="20"/>
  <c r="A221" i="20"/>
  <c r="A185" i="20"/>
  <c r="A149" i="20"/>
  <c r="A113" i="20"/>
  <c r="A77" i="20"/>
  <c r="A41" i="20"/>
  <c r="A725" i="19"/>
  <c r="A689" i="19"/>
  <c r="A653" i="19"/>
  <c r="A617" i="19"/>
  <c r="A581" i="19"/>
  <c r="A545" i="19"/>
  <c r="A509" i="19"/>
  <c r="A473" i="19"/>
  <c r="A437" i="19"/>
  <c r="A401" i="19"/>
  <c r="A365" i="19"/>
  <c r="A329" i="19"/>
  <c r="A293" i="19"/>
  <c r="A257" i="19"/>
  <c r="A221" i="19"/>
  <c r="A185" i="19"/>
  <c r="A149" i="19"/>
  <c r="A113" i="19"/>
  <c r="A77" i="19"/>
  <c r="A41" i="19"/>
  <c r="A725" i="18"/>
  <c r="A689" i="18"/>
  <c r="A653" i="18"/>
  <c r="A617" i="18"/>
  <c r="A581" i="18"/>
  <c r="A545" i="18"/>
  <c r="A509" i="18"/>
  <c r="A473" i="18"/>
  <c r="A437" i="18"/>
  <c r="A401" i="18"/>
  <c r="A365" i="18"/>
  <c r="A329" i="18"/>
  <c r="A293" i="18"/>
  <c r="A257" i="18"/>
  <c r="A221" i="18"/>
  <c r="A185" i="18"/>
  <c r="A149" i="18"/>
  <c r="A113" i="18"/>
  <c r="A77" i="18"/>
  <c r="A41" i="18"/>
  <c r="B31" i="18"/>
  <c r="C31" i="18" s="1"/>
  <c r="B29" i="18"/>
  <c r="C29" i="18" s="1"/>
  <c r="B28" i="18"/>
  <c r="C28" i="18" s="1"/>
  <c r="B27" i="18"/>
  <c r="C27" i="18" s="1"/>
  <c r="B26" i="18"/>
  <c r="B25" i="18"/>
  <c r="C25" i="18" s="1"/>
  <c r="B23" i="18"/>
  <c r="C23" i="18" s="1"/>
  <c r="B22" i="18"/>
  <c r="C22" i="18" s="1"/>
  <c r="B21" i="18"/>
  <c r="C21" i="18" s="1"/>
  <c r="B19" i="18"/>
  <c r="C19" i="18" s="1"/>
  <c r="B17" i="18"/>
  <c r="C17" i="18" s="1"/>
  <c r="B15" i="18"/>
  <c r="B14" i="18"/>
  <c r="C14" i="18" s="1"/>
  <c r="B13" i="18"/>
  <c r="C13" i="18" s="1"/>
  <c r="B12" i="18"/>
  <c r="C12" i="18" s="1"/>
  <c r="B11" i="18"/>
  <c r="B10" i="18"/>
  <c r="C10" i="18" s="1"/>
  <c r="B9" i="18"/>
  <c r="A725" i="17"/>
  <c r="A689" i="17"/>
  <c r="A653" i="17"/>
  <c r="A617" i="17"/>
  <c r="A581" i="17"/>
  <c r="A545" i="17"/>
  <c r="A509" i="17"/>
  <c r="A473" i="17"/>
  <c r="A437" i="17"/>
  <c r="A401" i="17"/>
  <c r="A365" i="17"/>
  <c r="A329" i="17"/>
  <c r="A293" i="17"/>
  <c r="A257" i="17"/>
  <c r="A221" i="17"/>
  <c r="A185" i="17"/>
  <c r="A149" i="17"/>
  <c r="A113" i="17"/>
  <c r="A77" i="17"/>
  <c r="A41" i="17"/>
  <c r="A725" i="16"/>
  <c r="A689" i="16"/>
  <c r="A653" i="16"/>
  <c r="A617" i="16"/>
  <c r="A581" i="16"/>
  <c r="A545" i="16"/>
  <c r="A509" i="16"/>
  <c r="A473" i="16"/>
  <c r="A437" i="16"/>
  <c r="A401" i="16"/>
  <c r="A365" i="16"/>
  <c r="A329" i="16"/>
  <c r="A293" i="16"/>
  <c r="A257" i="16"/>
  <c r="A221" i="16"/>
  <c r="A185" i="16"/>
  <c r="A149" i="16"/>
  <c r="A113" i="16"/>
  <c r="A77" i="16"/>
  <c r="A41" i="16"/>
  <c r="C10" i="16"/>
  <c r="C9" i="16"/>
  <c r="A725" i="15"/>
  <c r="A689" i="15"/>
  <c r="A653" i="15"/>
  <c r="A617" i="15"/>
  <c r="A581" i="15"/>
  <c r="A545" i="15"/>
  <c r="A509" i="15"/>
  <c r="A473" i="15"/>
  <c r="A437" i="15"/>
  <c r="A401" i="15"/>
  <c r="A365" i="15"/>
  <c r="A329" i="15"/>
  <c r="A293" i="15"/>
  <c r="A257" i="15"/>
  <c r="A221" i="15"/>
  <c r="A185" i="15"/>
  <c r="A149" i="15"/>
  <c r="A113" i="15"/>
  <c r="A77" i="15"/>
  <c r="A41" i="15"/>
  <c r="B31" i="15"/>
  <c r="C31" i="15" s="1"/>
  <c r="B29" i="15"/>
  <c r="B28" i="15"/>
  <c r="C28" i="15" s="1"/>
  <c r="B27" i="15"/>
  <c r="C27" i="15" s="1"/>
  <c r="B26" i="15"/>
  <c r="C26" i="15" s="1"/>
  <c r="B25" i="15"/>
  <c r="C25" i="15" s="1"/>
  <c r="B23" i="15"/>
  <c r="B22" i="15"/>
  <c r="B21" i="15"/>
  <c r="C21" i="15" s="1"/>
  <c r="B19" i="15"/>
  <c r="B17" i="15"/>
  <c r="C17" i="15" s="1"/>
  <c r="B15" i="15"/>
  <c r="B14" i="15"/>
  <c r="B13" i="15"/>
  <c r="C13" i="15" s="1"/>
  <c r="B12" i="15"/>
  <c r="C12" i="15" s="1"/>
  <c r="B11" i="15"/>
  <c r="C11" i="15" s="1"/>
  <c r="B10" i="15"/>
  <c r="C10" i="15" s="1"/>
  <c r="B9" i="15"/>
  <c r="A725" i="14"/>
  <c r="A689" i="14"/>
  <c r="A653" i="14"/>
  <c r="A617" i="14"/>
  <c r="A581" i="14"/>
  <c r="A545" i="14"/>
  <c r="A509" i="14"/>
  <c r="A473" i="14"/>
  <c r="A437" i="14"/>
  <c r="A401" i="14"/>
  <c r="A365" i="14"/>
  <c r="A329" i="14"/>
  <c r="A293" i="14"/>
  <c r="A257" i="14"/>
  <c r="A221" i="14"/>
  <c r="A185" i="14"/>
  <c r="A149" i="14"/>
  <c r="A113" i="14"/>
  <c r="A77" i="14"/>
  <c r="A41" i="14"/>
  <c r="B31" i="14"/>
  <c r="C31" i="14" s="1"/>
  <c r="B29" i="14"/>
  <c r="C29" i="14" s="1"/>
  <c r="B28" i="14"/>
  <c r="C28" i="14" s="1"/>
  <c r="B27" i="14"/>
  <c r="C27" i="14" s="1"/>
  <c r="B26" i="14"/>
  <c r="C26" i="14" s="1"/>
  <c r="B25" i="14"/>
  <c r="C25" i="14" s="1"/>
  <c r="B23" i="14"/>
  <c r="C23" i="14" s="1"/>
  <c r="B22" i="14"/>
  <c r="B21" i="14"/>
  <c r="B19" i="14"/>
  <c r="C19" i="14" s="1"/>
  <c r="B17" i="14"/>
  <c r="C17" i="14" s="1"/>
  <c r="B15" i="14"/>
  <c r="B14" i="14"/>
  <c r="C14" i="14" s="1"/>
  <c r="B13" i="14"/>
  <c r="C13" i="14" s="1"/>
  <c r="B12" i="14"/>
  <c r="C12" i="14" s="1"/>
  <c r="B11" i="14"/>
  <c r="B10" i="14"/>
  <c r="C10" i="14" s="1"/>
  <c r="B9" i="14"/>
  <c r="A725" i="13"/>
  <c r="A689" i="13"/>
  <c r="A653" i="13"/>
  <c r="A617" i="13"/>
  <c r="A581" i="13"/>
  <c r="A545" i="13"/>
  <c r="A509" i="13"/>
  <c r="A473" i="13"/>
  <c r="A437" i="13"/>
  <c r="A401" i="13"/>
  <c r="A365" i="13"/>
  <c r="A329" i="13"/>
  <c r="A293" i="13"/>
  <c r="A257" i="13"/>
  <c r="A221" i="13"/>
  <c r="A185" i="13"/>
  <c r="A149" i="13"/>
  <c r="A113" i="13"/>
  <c r="A77" i="13"/>
  <c r="A41" i="13"/>
  <c r="B31" i="13"/>
  <c r="C31" i="13" s="1"/>
  <c r="B29" i="13"/>
  <c r="C29" i="13" s="1"/>
  <c r="B28" i="13"/>
  <c r="C28" i="13" s="1"/>
  <c r="B27" i="13"/>
  <c r="C27" i="13" s="1"/>
  <c r="B26" i="13"/>
  <c r="C26" i="13" s="1"/>
  <c r="B25" i="13"/>
  <c r="C25" i="13" s="1"/>
  <c r="B23" i="13"/>
  <c r="C23" i="13" s="1"/>
  <c r="B22" i="13"/>
  <c r="B21" i="13"/>
  <c r="C21" i="13" s="1"/>
  <c r="B19" i="13"/>
  <c r="C19" i="13" s="1"/>
  <c r="B17" i="13"/>
  <c r="C17" i="13" s="1"/>
  <c r="B15" i="13"/>
  <c r="B14" i="13"/>
  <c r="B13" i="13"/>
  <c r="C13" i="13" s="1"/>
  <c r="B12" i="13"/>
  <c r="C12" i="13" s="1"/>
  <c r="B11" i="13"/>
  <c r="B10" i="13"/>
  <c r="C10" i="13" s="1"/>
  <c r="B9" i="13"/>
  <c r="A725" i="12"/>
  <c r="A689" i="12"/>
  <c r="A653" i="12"/>
  <c r="A617" i="12"/>
  <c r="A581" i="12"/>
  <c r="A545" i="12"/>
  <c r="A509" i="12"/>
  <c r="A473" i="12"/>
  <c r="A437" i="12"/>
  <c r="A401" i="12"/>
  <c r="A365" i="12"/>
  <c r="A329" i="12"/>
  <c r="A293" i="12"/>
  <c r="A257" i="12"/>
  <c r="A221" i="12"/>
  <c r="A185" i="12"/>
  <c r="A149" i="12"/>
  <c r="A113" i="12"/>
  <c r="A77" i="12"/>
  <c r="A41" i="12"/>
  <c r="B31" i="12"/>
  <c r="C31" i="12" s="1"/>
  <c r="B29" i="12"/>
  <c r="C29" i="12" s="1"/>
  <c r="B28" i="12"/>
  <c r="B27" i="12"/>
  <c r="B26" i="12"/>
  <c r="B25" i="12"/>
  <c r="C25" i="12" s="1"/>
  <c r="B23" i="12"/>
  <c r="C23" i="12" s="1"/>
  <c r="B22" i="12"/>
  <c r="C22" i="12" s="1"/>
  <c r="B21" i="12"/>
  <c r="C21" i="12" s="1"/>
  <c r="B19" i="12"/>
  <c r="C19" i="12" s="1"/>
  <c r="B17" i="12"/>
  <c r="C17" i="12" s="1"/>
  <c r="B15" i="12"/>
  <c r="B14" i="12"/>
  <c r="C14" i="12" s="1"/>
  <c r="B13" i="12"/>
  <c r="C13" i="12" s="1"/>
  <c r="B12" i="12"/>
  <c r="C12" i="12" s="1"/>
  <c r="B11" i="12"/>
  <c r="C11" i="12" s="1"/>
  <c r="B10" i="12"/>
  <c r="C10" i="12" s="1"/>
  <c r="B9" i="12"/>
  <c r="C706" i="41" l="1"/>
  <c r="D22" i="1"/>
  <c r="D310" i="41"/>
  <c r="D22" i="41" s="1"/>
  <c r="D10" i="1"/>
  <c r="D237" i="41"/>
  <c r="D21" i="41" s="1"/>
  <c r="D247" i="41"/>
  <c r="D31" i="41" s="1"/>
  <c r="D23" i="1"/>
  <c r="B31" i="41"/>
  <c r="C31" i="41" s="1"/>
  <c r="D14" i="41"/>
  <c r="C45" i="41"/>
  <c r="C47" i="41"/>
  <c r="C53" i="41"/>
  <c r="D27" i="41"/>
  <c r="C117" i="41"/>
  <c r="C11" i="14"/>
  <c r="C119" i="41"/>
  <c r="C131" i="41"/>
  <c r="C22" i="13"/>
  <c r="B10" i="41"/>
  <c r="C10" i="41" s="1"/>
  <c r="B27" i="41"/>
  <c r="C27" i="41" s="1"/>
  <c r="B13" i="41"/>
  <c r="C13" i="41" s="1"/>
  <c r="D26" i="41"/>
  <c r="B21" i="41"/>
  <c r="C21" i="41" s="1"/>
  <c r="D29" i="41"/>
  <c r="B15" i="41"/>
  <c r="C603" i="41"/>
  <c r="B26" i="41"/>
  <c r="C26" i="41" s="1"/>
  <c r="D11" i="41"/>
  <c r="B29" i="41"/>
  <c r="C29" i="41" s="1"/>
  <c r="D12" i="41"/>
  <c r="B12" i="41"/>
  <c r="C12" i="41" s="1"/>
  <c r="C173" i="41"/>
  <c r="B9" i="41"/>
  <c r="B23" i="41"/>
  <c r="D23" i="41"/>
  <c r="C156" i="41"/>
  <c r="C134" i="41"/>
  <c r="B11" i="41"/>
  <c r="D28" i="41"/>
  <c r="D25" i="41"/>
  <c r="B28" i="41"/>
  <c r="C28" i="41" s="1"/>
  <c r="B25" i="41"/>
  <c r="C25" i="41" s="1"/>
  <c r="C93" i="41"/>
  <c r="D19" i="41"/>
  <c r="D17" i="41"/>
  <c r="D10" i="41"/>
  <c r="B14" i="41"/>
  <c r="C14" i="41" s="1"/>
  <c r="C67" i="41"/>
  <c r="C64" i="41"/>
  <c r="B22" i="41"/>
  <c r="B19" i="41"/>
  <c r="C19" i="41" s="1"/>
  <c r="B17" i="41"/>
  <c r="C50" i="41"/>
  <c r="D9" i="41"/>
  <c r="D13" i="41"/>
  <c r="C9" i="18"/>
  <c r="C11" i="18"/>
  <c r="C11" i="16"/>
  <c r="C17" i="16"/>
  <c r="C11" i="17"/>
  <c r="C17" i="17"/>
  <c r="C11" i="20"/>
  <c r="C9" i="20"/>
  <c r="C17" i="20"/>
  <c r="C11" i="21"/>
  <c r="C9" i="21"/>
  <c r="C17" i="21"/>
  <c r="C17" i="22"/>
  <c r="C11" i="22"/>
  <c r="C17" i="24"/>
  <c r="C11" i="25"/>
  <c r="C9" i="25"/>
  <c r="C17" i="25"/>
  <c r="C17" i="26"/>
  <c r="C17" i="27"/>
  <c r="C11" i="27"/>
  <c r="C17" i="28"/>
  <c r="C11" i="28"/>
  <c r="C17" i="29"/>
  <c r="C9" i="29"/>
  <c r="C11" i="30"/>
  <c r="C17" i="30"/>
  <c r="C17" i="31"/>
  <c r="C11" i="31"/>
  <c r="C9" i="31"/>
  <c r="C9" i="32"/>
  <c r="C17" i="32"/>
  <c r="C11" i="32"/>
  <c r="C17" i="33"/>
  <c r="C11" i="34"/>
  <c r="C9" i="34"/>
  <c r="C17" i="34"/>
  <c r="C17" i="36"/>
  <c r="C9" i="36"/>
  <c r="C11" i="36"/>
  <c r="C11" i="37"/>
  <c r="C9" i="38"/>
  <c r="C17" i="38"/>
  <c r="C11" i="39"/>
  <c r="C9" i="39"/>
  <c r="C9" i="40"/>
  <c r="C11" i="40"/>
  <c r="C17" i="40"/>
  <c r="C15" i="40"/>
  <c r="C11" i="38"/>
  <c r="C9" i="37"/>
  <c r="C11" i="35"/>
  <c r="C9" i="35"/>
  <c r="C11" i="33"/>
  <c r="C9" i="33"/>
  <c r="C9" i="30"/>
  <c r="C11" i="29"/>
  <c r="C9" i="28"/>
  <c r="C9" i="27"/>
  <c r="C11" i="26"/>
  <c r="C9" i="26"/>
  <c r="C9" i="24"/>
  <c r="C11" i="24"/>
  <c r="C11" i="23"/>
  <c r="C9" i="23"/>
  <c r="C9" i="22"/>
  <c r="C11" i="19"/>
  <c r="C9" i="19"/>
  <c r="C9" i="17"/>
  <c r="D17" i="1"/>
  <c r="D11" i="1"/>
  <c r="D12" i="1"/>
  <c r="D9" i="1"/>
  <c r="C9" i="12"/>
  <c r="C9" i="13"/>
  <c r="C11" i="13"/>
  <c r="C9" i="14"/>
  <c r="C9" i="15"/>
  <c r="C22" i="41" l="1"/>
  <c r="C23" i="41"/>
  <c r="C9" i="41"/>
  <c r="C11" i="41"/>
  <c r="C17" i="41"/>
  <c r="B31" i="1" l="1"/>
  <c r="C31" i="1" s="1"/>
  <c r="B29" i="1"/>
  <c r="C29" i="1" s="1"/>
  <c r="B28" i="1"/>
  <c r="C28" i="1" s="1"/>
  <c r="B27" i="1"/>
  <c r="C27" i="1" s="1"/>
  <c r="B26" i="1"/>
  <c r="C26" i="1" s="1"/>
  <c r="B25" i="1"/>
  <c r="C25" i="1" s="1"/>
  <c r="B23" i="1"/>
  <c r="C23" i="1" s="1"/>
  <c r="B22" i="1"/>
  <c r="C22" i="1" s="1"/>
  <c r="B21" i="1"/>
  <c r="C21" i="1" s="1"/>
  <c r="B19" i="1"/>
  <c r="C19" i="1" s="1"/>
  <c r="B17" i="1"/>
  <c r="C17" i="1" s="1"/>
  <c r="B10" i="1"/>
  <c r="C10" i="1" s="1"/>
  <c r="B11" i="1"/>
  <c r="C11" i="1" s="1"/>
  <c r="B12" i="1"/>
  <c r="C12" i="1" s="1"/>
  <c r="B13" i="1"/>
  <c r="C13" i="1" s="1"/>
  <c r="B14" i="1"/>
  <c r="C14" i="1" s="1"/>
  <c r="B15" i="1"/>
  <c r="B9" i="1"/>
  <c r="C9" i="1" s="1"/>
  <c r="A7" i="9"/>
  <c r="A725" i="1"/>
  <c r="A689" i="1"/>
  <c r="A653" i="1"/>
  <c r="A617" i="1"/>
  <c r="A581" i="1"/>
  <c r="A545" i="1"/>
  <c r="A509" i="1"/>
  <c r="A473" i="1"/>
  <c r="A437" i="1"/>
  <c r="A401" i="1"/>
  <c r="A365" i="1"/>
  <c r="A329" i="1"/>
  <c r="A293" i="1"/>
  <c r="A257" i="1"/>
  <c r="A221" i="1"/>
  <c r="A185" i="1"/>
  <c r="A149" i="1"/>
  <c r="A113" i="1"/>
  <c r="A77" i="1"/>
  <c r="A41" i="1"/>
  <c r="D3" i="7" l="1"/>
  <c r="B11" i="4"/>
  <c r="B11" i="3"/>
  <c r="E7" i="4" a="1"/>
  <c r="E7" i="4" s="1"/>
  <c r="B8" i="9"/>
  <c r="F8" i="3" a="1"/>
  <c r="F8" i="3" s="1"/>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1" i="4"/>
  <c r="K209" i="7"/>
  <c r="K208" i="7"/>
  <c r="K207" i="7"/>
  <c r="K206" i="7"/>
  <c r="K205" i="7"/>
  <c r="K204" i="7"/>
  <c r="K203" i="7"/>
  <c r="K202" i="7"/>
  <c r="K201" i="7"/>
  <c r="K200" i="7"/>
  <c r="K199" i="7"/>
  <c r="K198" i="7"/>
  <c r="K197" i="7"/>
  <c r="K196" i="7"/>
  <c r="K195" i="7"/>
  <c r="K194" i="7"/>
  <c r="K193" i="7"/>
  <c r="K192" i="7"/>
  <c r="K191" i="7"/>
  <c r="K190" i="7"/>
  <c r="K189" i="7"/>
  <c r="K188" i="7"/>
  <c r="K187" i="7"/>
  <c r="K186" i="7"/>
  <c r="K185" i="7"/>
  <c r="K184" i="7"/>
  <c r="K183" i="7"/>
  <c r="K182" i="7"/>
  <c r="K181" i="7"/>
  <c r="K180" i="7"/>
  <c r="K179" i="7"/>
  <c r="K178" i="7"/>
  <c r="K177" i="7"/>
  <c r="K176" i="7"/>
  <c r="K175" i="7"/>
  <c r="K174" i="7"/>
  <c r="K173" i="7"/>
  <c r="K172" i="7"/>
  <c r="K171" i="7"/>
  <c r="K170" i="7"/>
  <c r="K169" i="7"/>
  <c r="K168" i="7"/>
  <c r="K167" i="7"/>
  <c r="K166" i="7"/>
  <c r="K165" i="7"/>
  <c r="K164" i="7"/>
  <c r="K163" i="7"/>
  <c r="K162" i="7"/>
  <c r="K161" i="7"/>
  <c r="K160" i="7"/>
  <c r="K159" i="7"/>
  <c r="K158" i="7"/>
  <c r="K157" i="7"/>
  <c r="K156" i="7"/>
  <c r="K155" i="7"/>
  <c r="K154" i="7"/>
  <c r="K153" i="7"/>
  <c r="K152" i="7"/>
  <c r="K151" i="7"/>
  <c r="K150" i="7"/>
  <c r="K149" i="7"/>
  <c r="K148" i="7"/>
  <c r="K147" i="7"/>
  <c r="K146" i="7"/>
  <c r="K145" i="7"/>
  <c r="K144" i="7"/>
  <c r="K143" i="7"/>
  <c r="K142" i="7"/>
  <c r="K141" i="7"/>
  <c r="K140" i="7"/>
  <c r="K139" i="7"/>
  <c r="K138" i="7"/>
  <c r="K137" i="7"/>
  <c r="K136" i="7"/>
  <c r="K135" i="7"/>
  <c r="K134" i="7"/>
  <c r="K133" i="7"/>
  <c r="K132" i="7"/>
  <c r="K131" i="7"/>
  <c r="K130" i="7"/>
  <c r="K129" i="7"/>
  <c r="K128" i="7"/>
  <c r="K127" i="7"/>
  <c r="K126" i="7"/>
  <c r="K125" i="7"/>
  <c r="K124" i="7"/>
  <c r="K123" i="7"/>
  <c r="K122" i="7"/>
  <c r="K121" i="7"/>
  <c r="K120" i="7"/>
  <c r="K119" i="7"/>
  <c r="K118" i="7"/>
  <c r="K117" i="7"/>
  <c r="K116" i="7"/>
  <c r="K115" i="7"/>
  <c r="K114" i="7"/>
  <c r="K113" i="7"/>
  <c r="K112" i="7"/>
  <c r="K111" i="7"/>
  <c r="K110" i="7"/>
  <c r="K109" i="7"/>
  <c r="K108" i="7"/>
  <c r="K107" i="7"/>
  <c r="K106" i="7"/>
  <c r="K105" i="7"/>
  <c r="K104" i="7"/>
  <c r="K103" i="7"/>
  <c r="K102" i="7"/>
  <c r="K101" i="7"/>
  <c r="K100" i="7"/>
  <c r="K99" i="7"/>
  <c r="K98" i="7"/>
  <c r="K97" i="7"/>
  <c r="K96" i="7"/>
  <c r="K95" i="7"/>
  <c r="K94" i="7"/>
  <c r="K93" i="7"/>
  <c r="K92" i="7"/>
  <c r="K91" i="7"/>
  <c r="K90" i="7"/>
  <c r="K89" i="7"/>
  <c r="K88" i="7"/>
  <c r="K87" i="7"/>
  <c r="K86" i="7"/>
  <c r="K85" i="7"/>
  <c r="K84" i="7"/>
  <c r="K83" i="7"/>
  <c r="K82" i="7"/>
  <c r="K81" i="7"/>
  <c r="K80" i="7"/>
  <c r="K79" i="7"/>
  <c r="K78" i="7"/>
  <c r="K77" i="7"/>
  <c r="K76" i="7"/>
  <c r="K75" i="7"/>
  <c r="K74" i="7"/>
  <c r="K73" i="7"/>
  <c r="K72" i="7"/>
  <c r="K71" i="7"/>
  <c r="K70" i="7"/>
  <c r="K69" i="7"/>
  <c r="K68" i="7"/>
  <c r="K67" i="7"/>
  <c r="K66" i="7"/>
  <c r="K65" i="7"/>
  <c r="K64" i="7"/>
  <c r="K63" i="7"/>
  <c r="K62" i="7"/>
  <c r="K61" i="7"/>
  <c r="K60" i="7"/>
  <c r="K59" i="7"/>
  <c r="K58" i="7"/>
  <c r="K57" i="7"/>
  <c r="K56" i="7"/>
  <c r="K55" i="7"/>
  <c r="K54" i="7"/>
  <c r="K53" i="7"/>
  <c r="K52" i="7"/>
  <c r="K51" i="7"/>
  <c r="K50" i="7"/>
  <c r="K49" i="7"/>
  <c r="K48" i="7"/>
  <c r="K47" i="7"/>
  <c r="K46" i="7"/>
  <c r="K45" i="7"/>
  <c r="K44" i="7"/>
  <c r="K43" i="7"/>
  <c r="K42" i="7"/>
  <c r="K41" i="7"/>
  <c r="K40" i="7"/>
  <c r="K39" i="7"/>
  <c r="K38" i="7"/>
  <c r="K37" i="7"/>
  <c r="K36" i="7"/>
  <c r="K35" i="7"/>
  <c r="K34" i="7"/>
  <c r="K33" i="7"/>
  <c r="K32" i="7"/>
  <c r="K31" i="7"/>
  <c r="K30" i="7"/>
  <c r="K29" i="7"/>
  <c r="K28" i="7"/>
  <c r="K27" i="7"/>
  <c r="K26" i="7"/>
  <c r="K25" i="7"/>
  <c r="K24" i="7"/>
  <c r="K23" i="7"/>
  <c r="K22" i="7"/>
  <c r="K21" i="7"/>
  <c r="K20" i="7"/>
  <c r="K19" i="7"/>
  <c r="K18" i="7"/>
  <c r="K17" i="7"/>
  <c r="K16" i="7"/>
  <c r="K15" i="7"/>
  <c r="K14" i="7"/>
  <c r="K13" i="7"/>
  <c r="K12" i="7"/>
  <c r="K11" i="7"/>
  <c r="K10" i="7"/>
  <c r="K9" i="7"/>
  <c r="K8" i="7"/>
  <c r="K7" i="7"/>
  <c r="K6" i="7"/>
  <c r="K5" i="7"/>
  <c r="K4" i="7"/>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C3" i="6"/>
  <c r="C2" i="6"/>
  <c r="A1" i="1" l="1"/>
  <c r="A2" i="1" s="1"/>
  <c r="C555" i="1" s="1"/>
  <c r="D555" i="1" s="1"/>
  <c r="B14" i="43"/>
  <c r="B9" i="9"/>
  <c r="A8" i="9"/>
  <c r="T7" i="4"/>
  <c r="S7" i="4"/>
  <c r="L7" i="4"/>
  <c r="K7" i="4"/>
  <c r="B13" i="3"/>
  <c r="B13" i="4"/>
  <c r="B12" i="4"/>
  <c r="B12" i="3"/>
  <c r="R7" i="4"/>
  <c r="J7" i="4"/>
  <c r="Q7" i="4"/>
  <c r="I7" i="4"/>
  <c r="X7" i="4"/>
  <c r="P7" i="4"/>
  <c r="H7" i="4"/>
  <c r="W7" i="4"/>
  <c r="O7" i="4"/>
  <c r="G7" i="4"/>
  <c r="V7" i="4"/>
  <c r="N7" i="4"/>
  <c r="F7" i="4"/>
  <c r="U7" i="4"/>
  <c r="M7" i="4"/>
  <c r="C663" i="1" l="1"/>
  <c r="D663" i="1" s="1"/>
  <c r="D682" i="1" s="1"/>
  <c r="C231" i="1"/>
  <c r="D231" i="1" s="1"/>
  <c r="D250" i="1" s="1"/>
  <c r="C699" i="1"/>
  <c r="D699" i="1" s="1"/>
  <c r="D718" i="1" s="1"/>
  <c r="C375" i="1"/>
  <c r="D375" i="1" s="1"/>
  <c r="D394" i="1" s="1"/>
  <c r="C195" i="1"/>
  <c r="D195" i="1" s="1"/>
  <c r="D213" i="1" s="1"/>
  <c r="D216" i="1" s="1"/>
  <c r="C87" i="1"/>
  <c r="D87" i="1" s="1"/>
  <c r="D105" i="1" s="1"/>
  <c r="D108" i="1" s="1"/>
  <c r="C339" i="1"/>
  <c r="D339" i="1" s="1"/>
  <c r="D358" i="1" s="1"/>
  <c r="C591" i="1"/>
  <c r="D591" i="1" s="1"/>
  <c r="D610" i="1" s="1"/>
  <c r="C735" i="1"/>
  <c r="D735" i="1" s="1"/>
  <c r="D754" i="1" s="1"/>
  <c r="C519" i="1"/>
  <c r="D519" i="1" s="1"/>
  <c r="D538" i="1" s="1"/>
  <c r="C51" i="1"/>
  <c r="D51" i="1" s="1"/>
  <c r="D70" i="1" s="1"/>
  <c r="C303" i="1"/>
  <c r="D303" i="1" s="1"/>
  <c r="D322" i="1" s="1"/>
  <c r="C627" i="1"/>
  <c r="D627" i="1" s="1"/>
  <c r="D646" i="1" s="1"/>
  <c r="C159" i="1"/>
  <c r="D159" i="1" s="1"/>
  <c r="D178" i="1" s="1"/>
  <c r="C267" i="1"/>
  <c r="D267" i="1" s="1"/>
  <c r="D286" i="1" s="1"/>
  <c r="C411" i="1"/>
  <c r="D411" i="1" s="1"/>
  <c r="D429" i="1" s="1"/>
  <c r="D432" i="1" s="1"/>
  <c r="C483" i="1"/>
  <c r="D483" i="1" s="1"/>
  <c r="D502" i="1" s="1"/>
  <c r="C447" i="1"/>
  <c r="D447" i="1" s="1"/>
  <c r="D466" i="1" s="1"/>
  <c r="C123" i="1"/>
  <c r="D123" i="1" s="1"/>
  <c r="D142" i="1" s="1"/>
  <c r="A1" i="13"/>
  <c r="B16" i="43"/>
  <c r="A1" i="12"/>
  <c r="A2" i="12" s="1"/>
  <c r="C231" i="12" s="1"/>
  <c r="D231" i="12" s="1"/>
  <c r="B15" i="43"/>
  <c r="B10" i="9"/>
  <c r="A9" i="9"/>
  <c r="D574" i="1"/>
  <c r="D573" i="1"/>
  <c r="D576" i="1" s="1"/>
  <c r="D717" i="1" l="1"/>
  <c r="D720" i="1" s="1"/>
  <c r="D393" i="1"/>
  <c r="D396" i="1" s="1"/>
  <c r="D249" i="1"/>
  <c r="D252" i="1" s="1"/>
  <c r="D177" i="1"/>
  <c r="D180" i="1" s="1"/>
  <c r="D430" i="1"/>
  <c r="D285" i="1"/>
  <c r="D288" i="1" s="1"/>
  <c r="D290" i="1" s="1"/>
  <c r="L11" i="3" s="1"/>
  <c r="J14" i="43" s="1"/>
  <c r="D321" i="1"/>
  <c r="D324" i="1" s="1"/>
  <c r="D326" i="1" s="1"/>
  <c r="M11" i="3" s="1"/>
  <c r="K14" i="43" s="1"/>
  <c r="C87" i="12"/>
  <c r="D87" i="12" s="1"/>
  <c r="D105" i="12" s="1"/>
  <c r="D108" i="12" s="1"/>
  <c r="C195" i="12"/>
  <c r="D195" i="12" s="1"/>
  <c r="D214" i="12" s="1"/>
  <c r="D357" i="1"/>
  <c r="D360" i="1" s="1"/>
  <c r="D362" i="1" s="1"/>
  <c r="N11" i="3" s="1"/>
  <c r="L14" i="43" s="1"/>
  <c r="D681" i="1"/>
  <c r="D684" i="1" s="1"/>
  <c r="D686" i="1" s="1"/>
  <c r="W11" i="3" s="1"/>
  <c r="U14" i="43" s="1"/>
  <c r="D141" i="1"/>
  <c r="D144" i="1" s="1"/>
  <c r="D146" i="1" s="1"/>
  <c r="H11" i="3" s="1"/>
  <c r="F14" i="43" s="1"/>
  <c r="D214" i="1"/>
  <c r="D218" i="1" s="1"/>
  <c r="J11" i="3" s="1"/>
  <c r="H14" i="43" s="1"/>
  <c r="D645" i="1"/>
  <c r="D648" i="1" s="1"/>
  <c r="D650" i="1" s="1"/>
  <c r="V11" i="3" s="1"/>
  <c r="T14" i="43" s="1"/>
  <c r="D106" i="1"/>
  <c r="C339" i="12"/>
  <c r="D339" i="12" s="1"/>
  <c r="D358" i="12" s="1"/>
  <c r="C699" i="12"/>
  <c r="D699" i="12" s="1"/>
  <c r="D718" i="12" s="1"/>
  <c r="C375" i="12"/>
  <c r="D375" i="12" s="1"/>
  <c r="D393" i="12" s="1"/>
  <c r="D396" i="12" s="1"/>
  <c r="C159" i="12"/>
  <c r="D159" i="12" s="1"/>
  <c r="D178" i="12" s="1"/>
  <c r="C483" i="12"/>
  <c r="D483" i="12" s="1"/>
  <c r="D502" i="12" s="1"/>
  <c r="D609" i="1"/>
  <c r="D612" i="1" s="1"/>
  <c r="D614" i="1" s="1"/>
  <c r="U11" i="3" s="1"/>
  <c r="S14" i="43" s="1"/>
  <c r="C123" i="12"/>
  <c r="D123" i="12" s="1"/>
  <c r="D142" i="12" s="1"/>
  <c r="D69" i="1"/>
  <c r="D72" i="1" s="1"/>
  <c r="D501" i="1"/>
  <c r="D504" i="1" s="1"/>
  <c r="D506" i="1" s="1"/>
  <c r="R11" i="3" s="1"/>
  <c r="P14" i="43" s="1"/>
  <c r="C519" i="12"/>
  <c r="D519" i="12" s="1"/>
  <c r="D538" i="12" s="1"/>
  <c r="C555" i="12"/>
  <c r="D555" i="12" s="1"/>
  <c r="D573" i="12" s="1"/>
  <c r="D576" i="12" s="1"/>
  <c r="C411" i="12"/>
  <c r="D411" i="12" s="1"/>
  <c r="D429" i="12" s="1"/>
  <c r="D432" i="12" s="1"/>
  <c r="C735" i="12"/>
  <c r="D735" i="12" s="1"/>
  <c r="D753" i="12" s="1"/>
  <c r="D756" i="12" s="1"/>
  <c r="D465" i="1"/>
  <c r="D468" i="1" s="1"/>
  <c r="D470" i="1" s="1"/>
  <c r="Q11" i="3" s="1"/>
  <c r="O14" i="43" s="1"/>
  <c r="D15" i="1"/>
  <c r="C15" i="1" s="1"/>
  <c r="C591" i="12"/>
  <c r="D591" i="12" s="1"/>
  <c r="D609" i="12" s="1"/>
  <c r="D612" i="12" s="1"/>
  <c r="D537" i="1"/>
  <c r="D540" i="1" s="1"/>
  <c r="D542" i="1" s="1"/>
  <c r="S11" i="3" s="1"/>
  <c r="Q14" i="43" s="1"/>
  <c r="C447" i="12"/>
  <c r="D447" i="12" s="1"/>
  <c r="D465" i="12" s="1"/>
  <c r="D468" i="12" s="1"/>
  <c r="C627" i="12"/>
  <c r="D627" i="12" s="1"/>
  <c r="D645" i="12" s="1"/>
  <c r="D648" i="12" s="1"/>
  <c r="C663" i="12"/>
  <c r="D663" i="12" s="1"/>
  <c r="D682" i="12" s="1"/>
  <c r="C267" i="12"/>
  <c r="D267" i="12" s="1"/>
  <c r="D286" i="12" s="1"/>
  <c r="C51" i="12"/>
  <c r="D51" i="12" s="1"/>
  <c r="D69" i="12" s="1"/>
  <c r="D753" i="1"/>
  <c r="D756" i="1" s="1"/>
  <c r="D758" i="1" s="1"/>
  <c r="Y11" i="3" s="1"/>
  <c r="W14" i="43" s="1"/>
  <c r="C303" i="12"/>
  <c r="D303" i="12" s="1"/>
  <c r="A2" i="13"/>
  <c r="C411" i="13" s="1"/>
  <c r="D411" i="13" s="1"/>
  <c r="D429" i="13" s="1"/>
  <c r="D432" i="13" s="1"/>
  <c r="D249" i="12"/>
  <c r="D252" i="12" s="1"/>
  <c r="D250" i="12"/>
  <c r="B11" i="9"/>
  <c r="A10" i="9"/>
  <c r="B14" i="4"/>
  <c r="B14" i="3"/>
  <c r="D182" i="1"/>
  <c r="I11" i="3" s="1"/>
  <c r="G14" i="43" s="1"/>
  <c r="D434" i="1"/>
  <c r="P11" i="3" s="1"/>
  <c r="N14" i="43" s="1"/>
  <c r="D722" i="1"/>
  <c r="X11" i="3" s="1"/>
  <c r="V14" i="43" s="1"/>
  <c r="D578" i="1"/>
  <c r="T11" i="3" s="1"/>
  <c r="R14" i="43" s="1"/>
  <c r="D398" i="1"/>
  <c r="O11" i="3" s="1"/>
  <c r="M14" i="43" s="1"/>
  <c r="D254" i="1"/>
  <c r="K11" i="3" s="1"/>
  <c r="I14" i="43" s="1"/>
  <c r="D34" i="1" l="1"/>
  <c r="D357" i="12"/>
  <c r="D360" i="12" s="1"/>
  <c r="D213" i="12"/>
  <c r="D216" i="12" s="1"/>
  <c r="C123" i="13"/>
  <c r="D123" i="13" s="1"/>
  <c r="D141" i="13" s="1"/>
  <c r="D144" i="13" s="1"/>
  <c r="C447" i="13"/>
  <c r="D447" i="13" s="1"/>
  <c r="D465" i="13" s="1"/>
  <c r="D468" i="13" s="1"/>
  <c r="D754" i="12"/>
  <c r="D758" i="12" s="1"/>
  <c r="Y12" i="3" s="1"/>
  <c r="W15" i="43" s="1"/>
  <c r="C195" i="13"/>
  <c r="D195" i="13" s="1"/>
  <c r="D213" i="13" s="1"/>
  <c r="D216" i="13" s="1"/>
  <c r="C627" i="13"/>
  <c r="D627" i="13" s="1"/>
  <c r="D645" i="13" s="1"/>
  <c r="D648" i="13" s="1"/>
  <c r="C375" i="13"/>
  <c r="D375" i="13" s="1"/>
  <c r="D393" i="13" s="1"/>
  <c r="D396" i="13" s="1"/>
  <c r="C339" i="13"/>
  <c r="D339" i="13" s="1"/>
  <c r="D358" i="13" s="1"/>
  <c r="C483" i="13"/>
  <c r="D483" i="13" s="1"/>
  <c r="D502" i="13" s="1"/>
  <c r="D394" i="12"/>
  <c r="D398" i="12" s="1"/>
  <c r="O12" i="3" s="1"/>
  <c r="M15" i="43" s="1"/>
  <c r="C303" i="13"/>
  <c r="D303" i="13" s="1"/>
  <c r="D321" i="13" s="1"/>
  <c r="D324" i="13" s="1"/>
  <c r="C555" i="13"/>
  <c r="D555" i="13" s="1"/>
  <c r="D573" i="13" s="1"/>
  <c r="D576" i="13" s="1"/>
  <c r="D106" i="12"/>
  <c r="D110" i="12" s="1"/>
  <c r="G12" i="3" s="1"/>
  <c r="E15" i="43" s="1"/>
  <c r="C231" i="13"/>
  <c r="D231" i="13" s="1"/>
  <c r="D249" i="13" s="1"/>
  <c r="D252" i="13" s="1"/>
  <c r="C519" i="13"/>
  <c r="D519" i="13" s="1"/>
  <c r="D537" i="13" s="1"/>
  <c r="D540" i="13" s="1"/>
  <c r="D574" i="12"/>
  <c r="D578" i="12" s="1"/>
  <c r="T12" i="3" s="1"/>
  <c r="R15" i="43" s="1"/>
  <c r="C591" i="13"/>
  <c r="D591" i="13" s="1"/>
  <c r="D609" i="13" s="1"/>
  <c r="D612" i="13" s="1"/>
  <c r="D285" i="12"/>
  <c r="D288" i="12" s="1"/>
  <c r="D290" i="12" s="1"/>
  <c r="L12" i="3" s="1"/>
  <c r="J15" i="43" s="1"/>
  <c r="D501" i="12"/>
  <c r="D504" i="12" s="1"/>
  <c r="D506" i="12" s="1"/>
  <c r="R12" i="3" s="1"/>
  <c r="P15" i="43" s="1"/>
  <c r="D36" i="1"/>
  <c r="D15" i="12"/>
  <c r="C15" i="12" s="1"/>
  <c r="C267" i="13"/>
  <c r="D267" i="13" s="1"/>
  <c r="D286" i="13" s="1"/>
  <c r="D466" i="12"/>
  <c r="D470" i="12" s="1"/>
  <c r="Q12" i="3" s="1"/>
  <c r="O15" i="43" s="1"/>
  <c r="D33" i="1"/>
  <c r="C159" i="13"/>
  <c r="D159" i="13" s="1"/>
  <c r="D178" i="13" s="1"/>
  <c r="C663" i="13"/>
  <c r="D663" i="13" s="1"/>
  <c r="D682" i="13" s="1"/>
  <c r="C87" i="13"/>
  <c r="D87" i="13" s="1"/>
  <c r="D105" i="13" s="1"/>
  <c r="D108" i="13" s="1"/>
  <c r="D110" i="1"/>
  <c r="G11" i="3" s="1"/>
  <c r="E14" i="43" s="1"/>
  <c r="C51" i="13"/>
  <c r="D51" i="13" s="1"/>
  <c r="D70" i="12"/>
  <c r="C735" i="13"/>
  <c r="D735" i="13" s="1"/>
  <c r="D754" i="13" s="1"/>
  <c r="D717" i="12"/>
  <c r="D720" i="12" s="1"/>
  <c r="D722" i="12" s="1"/>
  <c r="X12" i="3" s="1"/>
  <c r="V15" i="43" s="1"/>
  <c r="C699" i="13"/>
  <c r="D699" i="13" s="1"/>
  <c r="D717" i="13" s="1"/>
  <c r="D720" i="13" s="1"/>
  <c r="D646" i="12"/>
  <c r="D650" i="12" s="1"/>
  <c r="V12" i="3" s="1"/>
  <c r="T15" i="43" s="1"/>
  <c r="D537" i="12"/>
  <c r="D540" i="12" s="1"/>
  <c r="D542" i="12" s="1"/>
  <c r="S12" i="3" s="1"/>
  <c r="Q15" i="43" s="1"/>
  <c r="D321" i="12"/>
  <c r="D324" i="12" s="1"/>
  <c r="D430" i="12"/>
  <c r="D434" i="12" s="1"/>
  <c r="P12" i="3" s="1"/>
  <c r="N15" i="43" s="1"/>
  <c r="D322" i="12"/>
  <c r="D681" i="12"/>
  <c r="D684" i="12" s="1"/>
  <c r="D686" i="12" s="1"/>
  <c r="W12" i="3" s="1"/>
  <c r="U15" i="43" s="1"/>
  <c r="D610" i="12"/>
  <c r="D614" i="12" s="1"/>
  <c r="U12" i="3" s="1"/>
  <c r="S15" i="43" s="1"/>
  <c r="D177" i="12"/>
  <c r="D180" i="12" s="1"/>
  <c r="D182" i="12" s="1"/>
  <c r="I12" i="3" s="1"/>
  <c r="G15" i="43" s="1"/>
  <c r="D141" i="12"/>
  <c r="D144" i="12" s="1"/>
  <c r="D146" i="12" s="1"/>
  <c r="H12" i="3" s="1"/>
  <c r="F15" i="43" s="1"/>
  <c r="D254" i="12"/>
  <c r="K12" i="3" s="1"/>
  <c r="I15" i="43" s="1"/>
  <c r="A1" i="14"/>
  <c r="B17" i="43"/>
  <c r="D430" i="13"/>
  <c r="D434" i="13" s="1"/>
  <c r="P13" i="3" s="1"/>
  <c r="N16" i="43" s="1"/>
  <c r="A2" i="14"/>
  <c r="C375" i="14" s="1"/>
  <c r="D375" i="14" s="1"/>
  <c r="D362" i="12"/>
  <c r="N12" i="3" s="1"/>
  <c r="L15" i="43" s="1"/>
  <c r="D218" i="12"/>
  <c r="J12" i="3" s="1"/>
  <c r="H15" i="43" s="1"/>
  <c r="D72" i="12"/>
  <c r="B12" i="9"/>
  <c r="A11" i="9"/>
  <c r="B15" i="4"/>
  <c r="B15" i="3"/>
  <c r="C555" i="14"/>
  <c r="D555" i="14" s="1"/>
  <c r="D74" i="1"/>
  <c r="D214" i="13" l="1"/>
  <c r="D646" i="13"/>
  <c r="D357" i="13"/>
  <c r="D360" i="13" s="1"/>
  <c r="D250" i="13"/>
  <c r="D466" i="13"/>
  <c r="C123" i="14"/>
  <c r="D123" i="14" s="1"/>
  <c r="D141" i="14" s="1"/>
  <c r="D144" i="14" s="1"/>
  <c r="D394" i="13"/>
  <c r="D398" i="13" s="1"/>
  <c r="O13" i="3" s="1"/>
  <c r="M16" i="43" s="1"/>
  <c r="D718" i="13"/>
  <c r="D501" i="13"/>
  <c r="D504" i="13" s="1"/>
  <c r="D506" i="13" s="1"/>
  <c r="R13" i="3" s="1"/>
  <c r="P16" i="43" s="1"/>
  <c r="D142" i="13"/>
  <c r="D146" i="13" s="1"/>
  <c r="H13" i="3" s="1"/>
  <c r="F16" i="43" s="1"/>
  <c r="D753" i="13"/>
  <c r="D756" i="13" s="1"/>
  <c r="D758" i="13" s="1"/>
  <c r="Y13" i="3" s="1"/>
  <c r="W16" i="43" s="1"/>
  <c r="C231" i="14"/>
  <c r="D231" i="14" s="1"/>
  <c r="D249" i="14" s="1"/>
  <c r="D252" i="14" s="1"/>
  <c r="D681" i="13"/>
  <c r="D684" i="13" s="1"/>
  <c r="D686" i="13" s="1"/>
  <c r="W13" i="3" s="1"/>
  <c r="U16" i="43" s="1"/>
  <c r="D574" i="13"/>
  <c r="D578" i="13" s="1"/>
  <c r="T13" i="3" s="1"/>
  <c r="R16" i="43" s="1"/>
  <c r="D322" i="13"/>
  <c r="D326" i="13" s="1"/>
  <c r="M13" i="3" s="1"/>
  <c r="K16" i="43" s="1"/>
  <c r="D610" i="13"/>
  <c r="D614" i="13" s="1"/>
  <c r="U13" i="3" s="1"/>
  <c r="S16" i="43" s="1"/>
  <c r="D33" i="12"/>
  <c r="D15" i="13"/>
  <c r="C15" i="13" s="1"/>
  <c r="D177" i="13"/>
  <c r="D180" i="13" s="1"/>
  <c r="D182" i="13" s="1"/>
  <c r="I13" i="3" s="1"/>
  <c r="G16" i="43" s="1"/>
  <c r="D285" i="13"/>
  <c r="D288" i="13" s="1"/>
  <c r="D290" i="13" s="1"/>
  <c r="L13" i="3" s="1"/>
  <c r="J16" i="43" s="1"/>
  <c r="D538" i="13"/>
  <c r="D542" i="13" s="1"/>
  <c r="S13" i="3" s="1"/>
  <c r="Q16" i="43" s="1"/>
  <c r="D34" i="12"/>
  <c r="D326" i="12"/>
  <c r="M12" i="3" s="1"/>
  <c r="K15" i="43" s="1"/>
  <c r="C663" i="14"/>
  <c r="D663" i="14" s="1"/>
  <c r="D682" i="14" s="1"/>
  <c r="C735" i="14"/>
  <c r="D735" i="14" s="1"/>
  <c r="D753" i="14" s="1"/>
  <c r="D756" i="14" s="1"/>
  <c r="D70" i="13"/>
  <c r="D36" i="12"/>
  <c r="D106" i="13"/>
  <c r="D110" i="13" s="1"/>
  <c r="G13" i="3" s="1"/>
  <c r="E16" i="43" s="1"/>
  <c r="D69" i="13"/>
  <c r="D72" i="13" s="1"/>
  <c r="C627" i="14"/>
  <c r="D627" i="14" s="1"/>
  <c r="D645" i="14" s="1"/>
  <c r="D648" i="14" s="1"/>
  <c r="C483" i="14"/>
  <c r="D483" i="14" s="1"/>
  <c r="D502" i="14" s="1"/>
  <c r="C303" i="14"/>
  <c r="D303" i="14" s="1"/>
  <c r="D321" i="14" s="1"/>
  <c r="D324" i="14" s="1"/>
  <c r="C267" i="14"/>
  <c r="D267" i="14" s="1"/>
  <c r="D285" i="14" s="1"/>
  <c r="D288" i="14" s="1"/>
  <c r="A1" i="15"/>
  <c r="B18" i="43"/>
  <c r="C411" i="14"/>
  <c r="D411" i="14" s="1"/>
  <c r="D429" i="14" s="1"/>
  <c r="D432" i="14" s="1"/>
  <c r="C159" i="14"/>
  <c r="D159" i="14" s="1"/>
  <c r="D177" i="14" s="1"/>
  <c r="D180" i="14" s="1"/>
  <c r="C447" i="14"/>
  <c r="D447" i="14" s="1"/>
  <c r="D465" i="14" s="1"/>
  <c r="D468" i="14" s="1"/>
  <c r="C87" i="14"/>
  <c r="D87" i="14" s="1"/>
  <c r="D106" i="14" s="1"/>
  <c r="C699" i="14"/>
  <c r="D699" i="14" s="1"/>
  <c r="D717" i="14" s="1"/>
  <c r="D720" i="14" s="1"/>
  <c r="C51" i="14"/>
  <c r="D51" i="14" s="1"/>
  <c r="D70" i="14" s="1"/>
  <c r="C339" i="14"/>
  <c r="D339" i="14" s="1"/>
  <c r="D357" i="14" s="1"/>
  <c r="D360" i="14" s="1"/>
  <c r="C195" i="14"/>
  <c r="D195" i="14" s="1"/>
  <c r="D214" i="14" s="1"/>
  <c r="C591" i="14"/>
  <c r="D591" i="14" s="1"/>
  <c r="D610" i="14" s="1"/>
  <c r="C519" i="14"/>
  <c r="D519" i="14" s="1"/>
  <c r="D537" i="14" s="1"/>
  <c r="D540" i="14" s="1"/>
  <c r="D218" i="13"/>
  <c r="J13" i="3" s="1"/>
  <c r="H16" i="43" s="1"/>
  <c r="D722" i="13"/>
  <c r="X13" i="3" s="1"/>
  <c r="V16" i="43" s="1"/>
  <c r="D362" i="13"/>
  <c r="N13" i="3" s="1"/>
  <c r="L16" i="43" s="1"/>
  <c r="D650" i="13"/>
  <c r="V13" i="3" s="1"/>
  <c r="T16" i="43" s="1"/>
  <c r="D394" i="14"/>
  <c r="D393" i="14"/>
  <c r="D396" i="14" s="1"/>
  <c r="D574" i="14"/>
  <c r="D573" i="14"/>
  <c r="D576" i="14" s="1"/>
  <c r="D254" i="13"/>
  <c r="K13" i="3" s="1"/>
  <c r="I16" i="43" s="1"/>
  <c r="D470" i="13"/>
  <c r="Q13" i="3" s="1"/>
  <c r="O16" i="43" s="1"/>
  <c r="D74" i="12"/>
  <c r="A2" i="15"/>
  <c r="B13" i="9"/>
  <c r="A12" i="9"/>
  <c r="B16" i="4"/>
  <c r="B16" i="3"/>
  <c r="D38" i="1"/>
  <c r="F11" i="3"/>
  <c r="D14" i="43" s="1"/>
  <c r="C12" i="4"/>
  <c r="W9" i="4"/>
  <c r="O9" i="4"/>
  <c r="I9" i="4"/>
  <c r="X9" i="4"/>
  <c r="T9" i="4"/>
  <c r="J9" i="4"/>
  <c r="F9" i="4"/>
  <c r="K9" i="4"/>
  <c r="M9" i="4"/>
  <c r="V9" i="4"/>
  <c r="R9" i="4"/>
  <c r="U9" i="4"/>
  <c r="P9" i="4"/>
  <c r="Q9" i="4"/>
  <c r="G9" i="4"/>
  <c r="H9" i="4"/>
  <c r="S9" i="4"/>
  <c r="E9" i="4"/>
  <c r="L9" i="4"/>
  <c r="N9" i="4"/>
  <c r="D142" i="14" l="1"/>
  <c r="D250" i="14"/>
  <c r="D38" i="12"/>
  <c r="D646" i="14"/>
  <c r="D501" i="14"/>
  <c r="D504" i="14" s="1"/>
  <c r="D506" i="14" s="1"/>
  <c r="R14" i="3" s="1"/>
  <c r="P17" i="43" s="1"/>
  <c r="D33" i="13"/>
  <c r="D286" i="14"/>
  <c r="D430" i="14"/>
  <c r="D434" i="14" s="1"/>
  <c r="P14" i="3" s="1"/>
  <c r="N17" i="43" s="1"/>
  <c r="D754" i="14"/>
  <c r="D758" i="14" s="1"/>
  <c r="Y14" i="3" s="1"/>
  <c r="W17" i="43" s="1"/>
  <c r="D290" i="14"/>
  <c r="L14" i="3" s="1"/>
  <c r="J17" i="43" s="1"/>
  <c r="D36" i="13"/>
  <c r="D681" i="14"/>
  <c r="D684" i="14" s="1"/>
  <c r="D686" i="14" s="1"/>
  <c r="W14" i="3" s="1"/>
  <c r="U17" i="43" s="1"/>
  <c r="D34" i="13"/>
  <c r="D322" i="14"/>
  <c r="D326" i="14" s="1"/>
  <c r="M14" i="3" s="1"/>
  <c r="K17" i="43" s="1"/>
  <c r="D466" i="14"/>
  <c r="D470" i="14" s="1"/>
  <c r="Q14" i="3" s="1"/>
  <c r="O17" i="43" s="1"/>
  <c r="D718" i="14"/>
  <c r="D722" i="14" s="1"/>
  <c r="X14" i="3" s="1"/>
  <c r="V17" i="43" s="1"/>
  <c r="D178" i="14"/>
  <c r="D182" i="14" s="1"/>
  <c r="I14" i="3" s="1"/>
  <c r="G17" i="43" s="1"/>
  <c r="A1" i="18"/>
  <c r="B19" i="43"/>
  <c r="D538" i="14"/>
  <c r="D542" i="14" s="1"/>
  <c r="S14" i="3" s="1"/>
  <c r="Q17" i="43" s="1"/>
  <c r="D609" i="14"/>
  <c r="D612" i="14" s="1"/>
  <c r="D614" i="14" s="1"/>
  <c r="U14" i="3" s="1"/>
  <c r="S17" i="43" s="1"/>
  <c r="D69" i="14"/>
  <c r="D72" i="14" s="1"/>
  <c r="D105" i="14"/>
  <c r="D108" i="14" s="1"/>
  <c r="D110" i="14" s="1"/>
  <c r="G14" i="3" s="1"/>
  <c r="E17" i="43" s="1"/>
  <c r="D15" i="14"/>
  <c r="C15" i="14" s="1"/>
  <c r="C14" i="43"/>
  <c r="D213" i="14"/>
  <c r="D216" i="14" s="1"/>
  <c r="D218" i="14" s="1"/>
  <c r="J14" i="3" s="1"/>
  <c r="H17" i="43" s="1"/>
  <c r="D358" i="14"/>
  <c r="A2" i="18"/>
  <c r="C735" i="18" s="1"/>
  <c r="D735" i="18" s="1"/>
  <c r="D146" i="14"/>
  <c r="H14" i="3" s="1"/>
  <c r="F17" i="43" s="1"/>
  <c r="D398" i="14"/>
  <c r="O14" i="3" s="1"/>
  <c r="M17" i="43" s="1"/>
  <c r="F12" i="3"/>
  <c r="D650" i="14"/>
  <c r="V14" i="3" s="1"/>
  <c r="T17" i="43" s="1"/>
  <c r="D578" i="14"/>
  <c r="T14" i="3" s="1"/>
  <c r="R17" i="43" s="1"/>
  <c r="D254" i="14"/>
  <c r="K14" i="3" s="1"/>
  <c r="I17" i="43" s="1"/>
  <c r="D74" i="13"/>
  <c r="D38" i="13" s="1"/>
  <c r="C123" i="15"/>
  <c r="D123" i="15" s="1"/>
  <c r="C267" i="15"/>
  <c r="D267" i="15" s="1"/>
  <c r="C339" i="15"/>
  <c r="D339" i="15" s="1"/>
  <c r="C87" i="15"/>
  <c r="D87" i="15" s="1"/>
  <c r="C627" i="15"/>
  <c r="D627" i="15" s="1"/>
  <c r="C303" i="15"/>
  <c r="D303" i="15" s="1"/>
  <c r="C411" i="15"/>
  <c r="D411" i="15" s="1"/>
  <c r="C735" i="15"/>
  <c r="D735" i="15" s="1"/>
  <c r="C591" i="15"/>
  <c r="D591" i="15" s="1"/>
  <c r="C195" i="15"/>
  <c r="D195" i="15" s="1"/>
  <c r="C483" i="15"/>
  <c r="D483" i="15" s="1"/>
  <c r="C519" i="15"/>
  <c r="D519" i="15" s="1"/>
  <c r="C51" i="15"/>
  <c r="D51" i="15" s="1"/>
  <c r="C375" i="15"/>
  <c r="D375" i="15" s="1"/>
  <c r="C159" i="15"/>
  <c r="D159" i="15" s="1"/>
  <c r="C555" i="15"/>
  <c r="D555" i="15" s="1"/>
  <c r="C699" i="15"/>
  <c r="D699" i="15" s="1"/>
  <c r="C447" i="15"/>
  <c r="D447" i="15" s="1"/>
  <c r="C231" i="15"/>
  <c r="D231" i="15" s="1"/>
  <c r="C663" i="15"/>
  <c r="D663" i="15" s="1"/>
  <c r="B14" i="9"/>
  <c r="A13" i="9"/>
  <c r="B17" i="3"/>
  <c r="B17" i="4"/>
  <c r="D11" i="3"/>
  <c r="C9" i="4"/>
  <c r="A1" i="16" l="1"/>
  <c r="B20" i="43"/>
  <c r="D34" i="14"/>
  <c r="C303" i="18"/>
  <c r="D303" i="18" s="1"/>
  <c r="D322" i="18" s="1"/>
  <c r="C339" i="18"/>
  <c r="D339" i="18" s="1"/>
  <c r="D357" i="18" s="1"/>
  <c r="D360" i="18" s="1"/>
  <c r="C699" i="18"/>
  <c r="D699" i="18" s="1"/>
  <c r="D718" i="18" s="1"/>
  <c r="D36" i="14"/>
  <c r="C411" i="18"/>
  <c r="D411" i="18" s="1"/>
  <c r="D429" i="18" s="1"/>
  <c r="D432" i="18" s="1"/>
  <c r="D33" i="14"/>
  <c r="C519" i="18"/>
  <c r="D519" i="18" s="1"/>
  <c r="D538" i="18" s="1"/>
  <c r="C483" i="18"/>
  <c r="D483" i="18" s="1"/>
  <c r="D502" i="18" s="1"/>
  <c r="C663" i="18"/>
  <c r="D663" i="18" s="1"/>
  <c r="D681" i="18" s="1"/>
  <c r="D684" i="18" s="1"/>
  <c r="D362" i="14"/>
  <c r="N14" i="3" s="1"/>
  <c r="L17" i="43" s="1"/>
  <c r="C123" i="18"/>
  <c r="D123" i="18" s="1"/>
  <c r="D141" i="18" s="1"/>
  <c r="D144" i="18" s="1"/>
  <c r="C159" i="18"/>
  <c r="D159" i="18" s="1"/>
  <c r="D178" i="18" s="1"/>
  <c r="C267" i="18"/>
  <c r="D267" i="18" s="1"/>
  <c r="D286" i="18" s="1"/>
  <c r="C51" i="18"/>
  <c r="D51" i="18" s="1"/>
  <c r="D70" i="18" s="1"/>
  <c r="C447" i="18"/>
  <c r="D447" i="18" s="1"/>
  <c r="D466" i="18" s="1"/>
  <c r="D12" i="3"/>
  <c r="C12" i="3" s="1"/>
  <c r="D15" i="43"/>
  <c r="C195" i="18"/>
  <c r="D195" i="18" s="1"/>
  <c r="D214" i="18" s="1"/>
  <c r="C591" i="18"/>
  <c r="D591" i="18" s="1"/>
  <c r="D609" i="18" s="1"/>
  <c r="D612" i="18" s="1"/>
  <c r="C375" i="18"/>
  <c r="D375" i="18" s="1"/>
  <c r="D393" i="18" s="1"/>
  <c r="D396" i="18" s="1"/>
  <c r="C627" i="18"/>
  <c r="D627" i="18" s="1"/>
  <c r="D645" i="18" s="1"/>
  <c r="D648" i="18" s="1"/>
  <c r="F13" i="3"/>
  <c r="C555" i="18"/>
  <c r="D555" i="18" s="1"/>
  <c r="D574" i="18" s="1"/>
  <c r="C87" i="18"/>
  <c r="D87" i="18" s="1"/>
  <c r="D106" i="18" s="1"/>
  <c r="C231" i="18"/>
  <c r="D231" i="18" s="1"/>
  <c r="D250" i="18" s="1"/>
  <c r="A2" i="16"/>
  <c r="C627" i="16" s="1"/>
  <c r="D627" i="16" s="1"/>
  <c r="D69" i="18"/>
  <c r="D465" i="18"/>
  <c r="D468" i="18" s="1"/>
  <c r="D754" i="18"/>
  <c r="D753" i="18"/>
  <c r="D756" i="18" s="1"/>
  <c r="D213" i="15"/>
  <c r="D216" i="15" s="1"/>
  <c r="D214" i="15"/>
  <c r="D286" i="15"/>
  <c r="D285" i="15"/>
  <c r="D288" i="15" s="1"/>
  <c r="D717" i="15"/>
  <c r="D720" i="15" s="1"/>
  <c r="D718" i="15"/>
  <c r="D142" i="15"/>
  <c r="D141" i="15"/>
  <c r="D144" i="15" s="1"/>
  <c r="D466" i="15"/>
  <c r="D465" i="15"/>
  <c r="D468" i="15" s="1"/>
  <c r="D610" i="15"/>
  <c r="D609" i="15"/>
  <c r="D612" i="15" s="1"/>
  <c r="D574" i="15"/>
  <c r="D573" i="15"/>
  <c r="D576" i="15" s="1"/>
  <c r="D754" i="15"/>
  <c r="D753" i="15"/>
  <c r="D756" i="15" s="1"/>
  <c r="D178" i="15"/>
  <c r="D177" i="15"/>
  <c r="D180" i="15" s="1"/>
  <c r="D430" i="15"/>
  <c r="D429" i="15"/>
  <c r="D432" i="15" s="1"/>
  <c r="D321" i="15"/>
  <c r="D324" i="15" s="1"/>
  <c r="D322" i="15"/>
  <c r="D645" i="15"/>
  <c r="D648" i="15" s="1"/>
  <c r="D646" i="15"/>
  <c r="D393" i="15"/>
  <c r="D396" i="15" s="1"/>
  <c r="D394" i="15"/>
  <c r="D15" i="15"/>
  <c r="C15" i="15" s="1"/>
  <c r="D69" i="15"/>
  <c r="D70" i="15"/>
  <c r="D682" i="15"/>
  <c r="D681" i="15"/>
  <c r="D684" i="15" s="1"/>
  <c r="D538" i="15"/>
  <c r="D537" i="15"/>
  <c r="D540" i="15" s="1"/>
  <c r="D106" i="15"/>
  <c r="D105" i="15"/>
  <c r="D108" i="15" s="1"/>
  <c r="D250" i="15"/>
  <c r="D249" i="15"/>
  <c r="D252" i="15" s="1"/>
  <c r="D502" i="15"/>
  <c r="D501" i="15"/>
  <c r="D504" i="15" s="1"/>
  <c r="D357" i="15"/>
  <c r="D360" i="15" s="1"/>
  <c r="D358" i="15"/>
  <c r="D74" i="14"/>
  <c r="B15" i="9"/>
  <c r="A14" i="9"/>
  <c r="B18" i="4"/>
  <c r="B18" i="3"/>
  <c r="C11" i="3"/>
  <c r="D37" i="4"/>
  <c r="D23" i="4"/>
  <c r="D16" i="4"/>
  <c r="X10" i="4"/>
  <c r="K10" i="4"/>
  <c r="U10" i="4"/>
  <c r="H10" i="4"/>
  <c r="D31" i="4"/>
  <c r="D40" i="4"/>
  <c r="D19" i="4"/>
  <c r="D32" i="4"/>
  <c r="F10" i="4"/>
  <c r="D28" i="4"/>
  <c r="D21" i="4"/>
  <c r="D30" i="4"/>
  <c r="D26" i="4"/>
  <c r="D18" i="4"/>
  <c r="D33" i="4"/>
  <c r="D14" i="4"/>
  <c r="R10" i="4"/>
  <c r="D15" i="4"/>
  <c r="N10" i="4"/>
  <c r="D38" i="4"/>
  <c r="D39" i="4"/>
  <c r="D34" i="4"/>
  <c r="D17" i="4"/>
  <c r="G10" i="4"/>
  <c r="D13" i="4"/>
  <c r="D25" i="4"/>
  <c r="D27" i="4"/>
  <c r="D29" i="4"/>
  <c r="D36" i="4"/>
  <c r="D22" i="4"/>
  <c r="D35" i="4"/>
  <c r="D20" i="4"/>
  <c r="I10" i="4"/>
  <c r="D11" i="4"/>
  <c r="D24" i="4"/>
  <c r="L10" i="4"/>
  <c r="O10" i="4"/>
  <c r="E10" i="4"/>
  <c r="D12" i="4"/>
  <c r="T10" i="4"/>
  <c r="W10" i="4"/>
  <c r="P10" i="4"/>
  <c r="V10" i="4"/>
  <c r="M10" i="4"/>
  <c r="J10" i="4"/>
  <c r="S10" i="4"/>
  <c r="Q10" i="4"/>
  <c r="D249" i="18" l="1"/>
  <c r="D252" i="18" s="1"/>
  <c r="D537" i="18"/>
  <c r="D540" i="18" s="1"/>
  <c r="D285" i="18"/>
  <c r="D288" i="18" s="1"/>
  <c r="C591" i="16"/>
  <c r="D591" i="16" s="1"/>
  <c r="D609" i="16" s="1"/>
  <c r="D612" i="16" s="1"/>
  <c r="D177" i="18"/>
  <c r="D180" i="18" s="1"/>
  <c r="C519" i="16"/>
  <c r="D519" i="16" s="1"/>
  <c r="D538" i="16" s="1"/>
  <c r="C231" i="16"/>
  <c r="D231" i="16" s="1"/>
  <c r="D250" i="16" s="1"/>
  <c r="D358" i="18"/>
  <c r="D321" i="18"/>
  <c r="D324" i="18" s="1"/>
  <c r="D326" i="18" s="1"/>
  <c r="M16" i="3" s="1"/>
  <c r="K19" i="43" s="1"/>
  <c r="C87" i="16"/>
  <c r="D87" i="16" s="1"/>
  <c r="D105" i="16" s="1"/>
  <c r="D108" i="16" s="1"/>
  <c r="A1" i="17"/>
  <c r="B21" i="43"/>
  <c r="D646" i="18"/>
  <c r="D650" i="18" s="1"/>
  <c r="V16" i="3" s="1"/>
  <c r="T19" i="43" s="1"/>
  <c r="D717" i="18"/>
  <c r="D720" i="18" s="1"/>
  <c r="D722" i="18" s="1"/>
  <c r="X16" i="3" s="1"/>
  <c r="V19" i="43" s="1"/>
  <c r="D213" i="18"/>
  <c r="D216" i="18" s="1"/>
  <c r="D218" i="18" s="1"/>
  <c r="J16" i="3" s="1"/>
  <c r="H19" i="43" s="1"/>
  <c r="D682" i="18"/>
  <c r="D686" i="18" s="1"/>
  <c r="W16" i="3" s="1"/>
  <c r="U19" i="43" s="1"/>
  <c r="D105" i="18"/>
  <c r="D108" i="18" s="1"/>
  <c r="D110" i="18" s="1"/>
  <c r="G16" i="3" s="1"/>
  <c r="E19" i="43" s="1"/>
  <c r="D501" i="18"/>
  <c r="D504" i="18" s="1"/>
  <c r="D506" i="18" s="1"/>
  <c r="R16" i="3" s="1"/>
  <c r="P19" i="43" s="1"/>
  <c r="D573" i="18"/>
  <c r="D576" i="18" s="1"/>
  <c r="D578" i="18" s="1"/>
  <c r="T16" i="3" s="1"/>
  <c r="R19" i="43" s="1"/>
  <c r="D142" i="18"/>
  <c r="D38" i="14"/>
  <c r="D610" i="18"/>
  <c r="C735" i="16"/>
  <c r="D735" i="16" s="1"/>
  <c r="D754" i="16" s="1"/>
  <c r="D394" i="18"/>
  <c r="D398" i="18" s="1"/>
  <c r="O16" i="3" s="1"/>
  <c r="M19" i="43" s="1"/>
  <c r="D15" i="18"/>
  <c r="C15" i="18" s="1"/>
  <c r="C159" i="16"/>
  <c r="D159" i="16" s="1"/>
  <c r="D177" i="16" s="1"/>
  <c r="D180" i="16" s="1"/>
  <c r="D13" i="3"/>
  <c r="C13" i="3" s="1"/>
  <c r="D16" i="43"/>
  <c r="C16" i="43" s="1"/>
  <c r="C267" i="16"/>
  <c r="D267" i="16" s="1"/>
  <c r="D286" i="16" s="1"/>
  <c r="C15" i="43"/>
  <c r="C483" i="16"/>
  <c r="D483" i="16" s="1"/>
  <c r="D501" i="16" s="1"/>
  <c r="D504" i="16" s="1"/>
  <c r="D430" i="18"/>
  <c r="D434" i="18" s="1"/>
  <c r="P16" i="3" s="1"/>
  <c r="N19" i="43" s="1"/>
  <c r="C123" i="16"/>
  <c r="D123" i="16" s="1"/>
  <c r="D142" i="16" s="1"/>
  <c r="C411" i="16"/>
  <c r="D411" i="16" s="1"/>
  <c r="D429" i="16" s="1"/>
  <c r="D432" i="16" s="1"/>
  <c r="C51" i="16"/>
  <c r="D51" i="16" s="1"/>
  <c r="D70" i="16" s="1"/>
  <c r="C303" i="16"/>
  <c r="D303" i="16" s="1"/>
  <c r="D321" i="16" s="1"/>
  <c r="D324" i="16" s="1"/>
  <c r="C699" i="16"/>
  <c r="D699" i="16" s="1"/>
  <c r="D718" i="16" s="1"/>
  <c r="C339" i="16"/>
  <c r="D339" i="16" s="1"/>
  <c r="D358" i="16" s="1"/>
  <c r="C195" i="16"/>
  <c r="D195" i="16" s="1"/>
  <c r="D214" i="16" s="1"/>
  <c r="C375" i="16"/>
  <c r="D375" i="16" s="1"/>
  <c r="D393" i="16" s="1"/>
  <c r="D396" i="16" s="1"/>
  <c r="C447" i="16"/>
  <c r="D447" i="16" s="1"/>
  <c r="D465" i="16" s="1"/>
  <c r="D468" i="16" s="1"/>
  <c r="C555" i="16"/>
  <c r="D555" i="16" s="1"/>
  <c r="D573" i="16" s="1"/>
  <c r="D576" i="16" s="1"/>
  <c r="C663" i="16"/>
  <c r="D663" i="16" s="1"/>
  <c r="D681" i="16" s="1"/>
  <c r="D684" i="16" s="1"/>
  <c r="A2" i="17"/>
  <c r="C267" i="17" s="1"/>
  <c r="D267" i="17" s="1"/>
  <c r="D362" i="18"/>
  <c r="N16" i="3" s="1"/>
  <c r="L19" i="43" s="1"/>
  <c r="D290" i="18"/>
  <c r="L16" i="3" s="1"/>
  <c r="J19" i="43" s="1"/>
  <c r="D614" i="18"/>
  <c r="U16" i="3" s="1"/>
  <c r="S19" i="43" s="1"/>
  <c r="D470" i="18"/>
  <c r="Q16" i="3" s="1"/>
  <c r="O19" i="43" s="1"/>
  <c r="D398" i="15"/>
  <c r="O15" i="3" s="1"/>
  <c r="M18" i="43" s="1"/>
  <c r="D182" i="15"/>
  <c r="I15" i="3" s="1"/>
  <c r="G18" i="43" s="1"/>
  <c r="D434" i="15"/>
  <c r="P15" i="3" s="1"/>
  <c r="N18" i="43" s="1"/>
  <c r="D218" i="15"/>
  <c r="J15" i="3" s="1"/>
  <c r="H18" i="43" s="1"/>
  <c r="D182" i="18"/>
  <c r="I16" i="3" s="1"/>
  <c r="G19" i="43" s="1"/>
  <c r="D758" i="15"/>
  <c r="Y15" i="3" s="1"/>
  <c r="W18" i="43" s="1"/>
  <c r="D146" i="15"/>
  <c r="H15" i="3" s="1"/>
  <c r="F18" i="43" s="1"/>
  <c r="D326" i="15"/>
  <c r="M15" i="3" s="1"/>
  <c r="K18" i="43" s="1"/>
  <c r="D578" i="15"/>
  <c r="T15" i="3" s="1"/>
  <c r="R18" i="43" s="1"/>
  <c r="D254" i="15"/>
  <c r="K15" i="3" s="1"/>
  <c r="I18" i="43" s="1"/>
  <c r="D646" i="16"/>
  <c r="D645" i="16"/>
  <c r="D648" i="16" s="1"/>
  <c r="D610" i="16"/>
  <c r="D537" i="16"/>
  <c r="D540" i="16" s="1"/>
  <c r="D758" i="18"/>
  <c r="Y16" i="3" s="1"/>
  <c r="W19" i="43" s="1"/>
  <c r="D72" i="18"/>
  <c r="D254" i="18"/>
  <c r="K16" i="3" s="1"/>
  <c r="I19" i="43" s="1"/>
  <c r="D542" i="18"/>
  <c r="S16" i="3" s="1"/>
  <c r="Q19" i="43" s="1"/>
  <c r="D72" i="15"/>
  <c r="D36" i="15" s="1"/>
  <c r="D33" i="15"/>
  <c r="D290" i="15"/>
  <c r="L15" i="3" s="1"/>
  <c r="J18" i="43" s="1"/>
  <c r="D110" i="15"/>
  <c r="G15" i="3" s="1"/>
  <c r="E18" i="43" s="1"/>
  <c r="D470" i="15"/>
  <c r="Q15" i="3" s="1"/>
  <c r="O18" i="43" s="1"/>
  <c r="D362" i="15"/>
  <c r="N15" i="3" s="1"/>
  <c r="L18" i="43" s="1"/>
  <c r="D542" i="15"/>
  <c r="S15" i="3" s="1"/>
  <c r="Q18" i="43" s="1"/>
  <c r="D650" i="15"/>
  <c r="V15" i="3" s="1"/>
  <c r="T18" i="43" s="1"/>
  <c r="D614" i="15"/>
  <c r="U15" i="3" s="1"/>
  <c r="S18" i="43" s="1"/>
  <c r="D506" i="15"/>
  <c r="R15" i="3" s="1"/>
  <c r="P18" i="43" s="1"/>
  <c r="D686" i="15"/>
  <c r="W15" i="3" s="1"/>
  <c r="U18" i="43" s="1"/>
  <c r="D34" i="15"/>
  <c r="D722" i="15"/>
  <c r="X15" i="3" s="1"/>
  <c r="V18" i="43" s="1"/>
  <c r="C15" i="16"/>
  <c r="F14" i="3"/>
  <c r="D17" i="43" s="1"/>
  <c r="C17" i="43" s="1"/>
  <c r="B16" i="9"/>
  <c r="A15" i="9"/>
  <c r="B19" i="4"/>
  <c r="B19" i="3"/>
  <c r="D249" i="16" l="1"/>
  <c r="D252" i="16" s="1"/>
  <c r="D106" i="16"/>
  <c r="C339" i="17"/>
  <c r="D339" i="17" s="1"/>
  <c r="D34" i="18"/>
  <c r="D141" i="16"/>
  <c r="D144" i="16" s="1"/>
  <c r="D146" i="16" s="1"/>
  <c r="H17" i="3" s="1"/>
  <c r="F20" i="43" s="1"/>
  <c r="D146" i="18"/>
  <c r="H16" i="3" s="1"/>
  <c r="F19" i="43" s="1"/>
  <c r="A1" i="19"/>
  <c r="B22" i="43"/>
  <c r="D322" i="16"/>
  <c r="D326" i="16" s="1"/>
  <c r="M17" i="3" s="1"/>
  <c r="K20" i="43" s="1"/>
  <c r="D69" i="16"/>
  <c r="D72" i="16" s="1"/>
  <c r="C555" i="17"/>
  <c r="D555" i="17" s="1"/>
  <c r="D574" i="17" s="1"/>
  <c r="D502" i="16"/>
  <c r="D506" i="16" s="1"/>
  <c r="R17" i="3" s="1"/>
  <c r="P20" i="43" s="1"/>
  <c r="C663" i="17"/>
  <c r="D663" i="17" s="1"/>
  <c r="D681" i="17" s="1"/>
  <c r="D684" i="17" s="1"/>
  <c r="D753" i="16"/>
  <c r="D756" i="16" s="1"/>
  <c r="D758" i="16" s="1"/>
  <c r="Y17" i="3" s="1"/>
  <c r="W20" i="43" s="1"/>
  <c r="C591" i="17"/>
  <c r="D591" i="17" s="1"/>
  <c r="D609" i="17" s="1"/>
  <c r="D612" i="17" s="1"/>
  <c r="C303" i="17"/>
  <c r="D303" i="17" s="1"/>
  <c r="D322" i="17" s="1"/>
  <c r="D36" i="18"/>
  <c r="C699" i="17"/>
  <c r="D699" i="17" s="1"/>
  <c r="D718" i="17" s="1"/>
  <c r="C447" i="17"/>
  <c r="D447" i="17" s="1"/>
  <c r="D466" i="17" s="1"/>
  <c r="C483" i="17"/>
  <c r="D483" i="17" s="1"/>
  <c r="D501" i="17" s="1"/>
  <c r="D504" i="17" s="1"/>
  <c r="D213" i="16"/>
  <c r="D216" i="16" s="1"/>
  <c r="D218" i="16" s="1"/>
  <c r="J17" i="3" s="1"/>
  <c r="H20" i="43" s="1"/>
  <c r="C411" i="17"/>
  <c r="D411" i="17" s="1"/>
  <c r="D430" i="17" s="1"/>
  <c r="D33" i="18"/>
  <c r="D466" i="16"/>
  <c r="D470" i="16" s="1"/>
  <c r="Q17" i="3" s="1"/>
  <c r="O20" i="43" s="1"/>
  <c r="D717" i="16"/>
  <c r="D720" i="16" s="1"/>
  <c r="D722" i="16" s="1"/>
  <c r="X17" i="3" s="1"/>
  <c r="V20" i="43" s="1"/>
  <c r="D178" i="16"/>
  <c r="D182" i="16" s="1"/>
  <c r="I17" i="3" s="1"/>
  <c r="G20" i="43" s="1"/>
  <c r="D574" i="16"/>
  <c r="D578" i="16" s="1"/>
  <c r="T17" i="3" s="1"/>
  <c r="R20" i="43" s="1"/>
  <c r="D285" i="16"/>
  <c r="D288" i="16" s="1"/>
  <c r="D290" i="16" s="1"/>
  <c r="L17" i="3" s="1"/>
  <c r="J20" i="43" s="1"/>
  <c r="D394" i="16"/>
  <c r="D398" i="16" s="1"/>
  <c r="O17" i="3" s="1"/>
  <c r="M20" i="43" s="1"/>
  <c r="C87" i="17"/>
  <c r="D87" i="17" s="1"/>
  <c r="D106" i="17" s="1"/>
  <c r="C231" i="17"/>
  <c r="D231" i="17" s="1"/>
  <c r="D249" i="17" s="1"/>
  <c r="D252" i="17" s="1"/>
  <c r="D15" i="16"/>
  <c r="A2" i="19"/>
  <c r="C627" i="19" s="1"/>
  <c r="D627" i="19" s="1"/>
  <c r="C519" i="17"/>
  <c r="D519" i="17" s="1"/>
  <c r="D537" i="17" s="1"/>
  <c r="D540" i="17" s="1"/>
  <c r="C375" i="17"/>
  <c r="D375" i="17" s="1"/>
  <c r="D393" i="17" s="1"/>
  <c r="D396" i="17" s="1"/>
  <c r="C51" i="17"/>
  <c r="D51" i="17" s="1"/>
  <c r="D70" i="17" s="1"/>
  <c r="D430" i="16"/>
  <c r="D434" i="16" s="1"/>
  <c r="P17" i="3" s="1"/>
  <c r="N20" i="43" s="1"/>
  <c r="D682" i="16"/>
  <c r="D686" i="16" s="1"/>
  <c r="W17" i="3" s="1"/>
  <c r="U20" i="43" s="1"/>
  <c r="D357" i="16"/>
  <c r="D360" i="16" s="1"/>
  <c r="D362" i="16" s="1"/>
  <c r="N17" i="3" s="1"/>
  <c r="L20" i="43" s="1"/>
  <c r="C735" i="17"/>
  <c r="D735" i="17" s="1"/>
  <c r="D753" i="17" s="1"/>
  <c r="D756" i="17" s="1"/>
  <c r="C627" i="17"/>
  <c r="D627" i="17" s="1"/>
  <c r="D646" i="17" s="1"/>
  <c r="C123" i="17"/>
  <c r="D123" i="17" s="1"/>
  <c r="D142" i="17" s="1"/>
  <c r="C159" i="17"/>
  <c r="D159" i="17" s="1"/>
  <c r="D178" i="17" s="1"/>
  <c r="C195" i="17"/>
  <c r="D195" i="17" s="1"/>
  <c r="D213" i="17" s="1"/>
  <c r="D216" i="17" s="1"/>
  <c r="D74" i="15"/>
  <c r="D38" i="15" s="1"/>
  <c r="D254" i="16"/>
  <c r="K17" i="3" s="1"/>
  <c r="I20" i="43" s="1"/>
  <c r="D358" i="17"/>
  <c r="D357" i="17"/>
  <c r="D360" i="17" s="1"/>
  <c r="D286" i="17"/>
  <c r="D285" i="17"/>
  <c r="D288" i="17" s="1"/>
  <c r="D650" i="16"/>
  <c r="V17" i="3" s="1"/>
  <c r="T20" i="43" s="1"/>
  <c r="D614" i="16"/>
  <c r="U17" i="3" s="1"/>
  <c r="S20" i="43" s="1"/>
  <c r="D110" i="16"/>
  <c r="G17" i="3" s="1"/>
  <c r="E20" i="43" s="1"/>
  <c r="D542" i="16"/>
  <c r="S17" i="3" s="1"/>
  <c r="Q20" i="43" s="1"/>
  <c r="D74" i="18"/>
  <c r="D38" i="18" s="1"/>
  <c r="D14" i="3"/>
  <c r="C14" i="3" s="1"/>
  <c r="B17" i="9"/>
  <c r="A16" i="9"/>
  <c r="B20" i="3"/>
  <c r="B20" i="4"/>
  <c r="C15" i="17"/>
  <c r="D573" i="17" l="1"/>
  <c r="D576" i="17" s="1"/>
  <c r="D717" i="17"/>
  <c r="D720" i="17" s="1"/>
  <c r="D682" i="17"/>
  <c r="D686" i="17" s="1"/>
  <c r="W18" i="3" s="1"/>
  <c r="U21" i="43" s="1"/>
  <c r="C267" i="19"/>
  <c r="D267" i="19" s="1"/>
  <c r="D285" i="19" s="1"/>
  <c r="D288" i="19" s="1"/>
  <c r="C735" i="19"/>
  <c r="D735" i="19" s="1"/>
  <c r="D753" i="19" s="1"/>
  <c r="D756" i="19" s="1"/>
  <c r="C699" i="19"/>
  <c r="D699" i="19" s="1"/>
  <c r="D717" i="19" s="1"/>
  <c r="D720" i="19" s="1"/>
  <c r="C87" i="19"/>
  <c r="D87" i="19" s="1"/>
  <c r="D106" i="19" s="1"/>
  <c r="C591" i="19"/>
  <c r="D591" i="19" s="1"/>
  <c r="D610" i="19" s="1"/>
  <c r="C519" i="19"/>
  <c r="D519" i="19" s="1"/>
  <c r="D538" i="19" s="1"/>
  <c r="C195" i="19"/>
  <c r="D195" i="19" s="1"/>
  <c r="D213" i="19" s="1"/>
  <c r="D216" i="19" s="1"/>
  <c r="C51" i="19"/>
  <c r="D51" i="19" s="1"/>
  <c r="D69" i="19" s="1"/>
  <c r="A1" i="20"/>
  <c r="A2" i="20" s="1"/>
  <c r="C303" i="20" s="1"/>
  <c r="D303" i="20" s="1"/>
  <c r="B23" i="43"/>
  <c r="D429" i="17"/>
  <c r="D432" i="17" s="1"/>
  <c r="D434" i="17" s="1"/>
  <c r="P18" i="3" s="1"/>
  <c r="N21" i="43" s="1"/>
  <c r="C303" i="19"/>
  <c r="D303" i="19" s="1"/>
  <c r="D321" i="19" s="1"/>
  <c r="D324" i="19" s="1"/>
  <c r="C123" i="19"/>
  <c r="D123" i="19" s="1"/>
  <c r="D142" i="19" s="1"/>
  <c r="C555" i="19"/>
  <c r="D555" i="19" s="1"/>
  <c r="D573" i="19" s="1"/>
  <c r="D576" i="19" s="1"/>
  <c r="C159" i="19"/>
  <c r="D159" i="19" s="1"/>
  <c r="D178" i="19" s="1"/>
  <c r="C231" i="19"/>
  <c r="D231" i="19" s="1"/>
  <c r="D249" i="19" s="1"/>
  <c r="D252" i="19" s="1"/>
  <c r="C663" i="19"/>
  <c r="D663" i="19" s="1"/>
  <c r="D682" i="19" s="1"/>
  <c r="C375" i="19"/>
  <c r="D375" i="19" s="1"/>
  <c r="D393" i="19" s="1"/>
  <c r="D396" i="19" s="1"/>
  <c r="D105" i="17"/>
  <c r="D108" i="17" s="1"/>
  <c r="D110" i="17" s="1"/>
  <c r="G18" i="3" s="1"/>
  <c r="E21" i="43" s="1"/>
  <c r="D321" i="17"/>
  <c r="D324" i="17" s="1"/>
  <c r="D326" i="17" s="1"/>
  <c r="M18" i="3" s="1"/>
  <c r="K21" i="43" s="1"/>
  <c r="D502" i="17"/>
  <c r="D506" i="17" s="1"/>
  <c r="R18" i="3" s="1"/>
  <c r="P21" i="43" s="1"/>
  <c r="D610" i="17"/>
  <c r="D614" i="17" s="1"/>
  <c r="U18" i="3" s="1"/>
  <c r="S21" i="43" s="1"/>
  <c r="D465" i="17"/>
  <c r="D468" i="17" s="1"/>
  <c r="D470" i="17" s="1"/>
  <c r="Q18" i="3" s="1"/>
  <c r="O21" i="43" s="1"/>
  <c r="D34" i="16"/>
  <c r="D33" i="16"/>
  <c r="D645" i="17"/>
  <c r="D648" i="17" s="1"/>
  <c r="D650" i="17" s="1"/>
  <c r="V18" i="3" s="1"/>
  <c r="T21" i="43" s="1"/>
  <c r="D250" i="17"/>
  <c r="D254" i="17" s="1"/>
  <c r="K18" i="3" s="1"/>
  <c r="I21" i="43" s="1"/>
  <c r="D754" i="17"/>
  <c r="D758" i="17" s="1"/>
  <c r="Y18" i="3" s="1"/>
  <c r="W21" i="43" s="1"/>
  <c r="C411" i="19"/>
  <c r="D411" i="19" s="1"/>
  <c r="D430" i="19" s="1"/>
  <c r="D214" i="17"/>
  <c r="D218" i="17" s="1"/>
  <c r="J18" i="3" s="1"/>
  <c r="H21" i="43" s="1"/>
  <c r="C447" i="19"/>
  <c r="D447" i="19" s="1"/>
  <c r="D465" i="19" s="1"/>
  <c r="D468" i="19" s="1"/>
  <c r="C339" i="19"/>
  <c r="D339" i="19" s="1"/>
  <c r="D357" i="19" s="1"/>
  <c r="D360" i="19" s="1"/>
  <c r="D177" i="17"/>
  <c r="D180" i="17" s="1"/>
  <c r="D182" i="17" s="1"/>
  <c r="I18" i="3" s="1"/>
  <c r="G21" i="43" s="1"/>
  <c r="C483" i="19"/>
  <c r="D483" i="19" s="1"/>
  <c r="D501" i="19" s="1"/>
  <c r="D504" i="19" s="1"/>
  <c r="D141" i="17"/>
  <c r="D144" i="17" s="1"/>
  <c r="D146" i="17" s="1"/>
  <c r="H18" i="3" s="1"/>
  <c r="F21" i="43" s="1"/>
  <c r="D15" i="17"/>
  <c r="D69" i="17"/>
  <c r="D72" i="17" s="1"/>
  <c r="D394" i="17"/>
  <c r="D398" i="17" s="1"/>
  <c r="O18" i="3" s="1"/>
  <c r="M21" i="43" s="1"/>
  <c r="D36" i="16"/>
  <c r="D538" i="17"/>
  <c r="D542" i="17" s="1"/>
  <c r="S18" i="3" s="1"/>
  <c r="Q21" i="43" s="1"/>
  <c r="D74" i="16"/>
  <c r="D38" i="16" s="1"/>
  <c r="D290" i="17"/>
  <c r="L18" i="3" s="1"/>
  <c r="J21" i="43" s="1"/>
  <c r="D646" i="19"/>
  <c r="D645" i="19"/>
  <c r="D648" i="19" s="1"/>
  <c r="D722" i="17"/>
  <c r="X18" i="3" s="1"/>
  <c r="V21" i="43" s="1"/>
  <c r="D362" i="17"/>
  <c r="N18" i="3" s="1"/>
  <c r="L21" i="43" s="1"/>
  <c r="D578" i="17"/>
  <c r="T18" i="3" s="1"/>
  <c r="R21" i="43" s="1"/>
  <c r="B18" i="9"/>
  <c r="A17" i="9"/>
  <c r="B21" i="3"/>
  <c r="B21" i="4"/>
  <c r="C15" i="19"/>
  <c r="F15" i="3"/>
  <c r="D18" i="43" s="1"/>
  <c r="F16" i="3"/>
  <c r="D754" i="19" l="1"/>
  <c r="D286" i="19"/>
  <c r="D290" i="19" s="1"/>
  <c r="L19" i="3" s="1"/>
  <c r="J22" i="43" s="1"/>
  <c r="D214" i="19"/>
  <c r="D537" i="19"/>
  <c r="D540" i="19" s="1"/>
  <c r="D542" i="19" s="1"/>
  <c r="S19" i="3" s="1"/>
  <c r="Q22" i="43" s="1"/>
  <c r="D177" i="19"/>
  <c r="D180" i="19" s="1"/>
  <c r="D182" i="19" s="1"/>
  <c r="I19" i="3" s="1"/>
  <c r="G22" i="43" s="1"/>
  <c r="D574" i="19"/>
  <c r="D609" i="19"/>
  <c r="D612" i="19" s="1"/>
  <c r="D614" i="19" s="1"/>
  <c r="U19" i="3" s="1"/>
  <c r="S22" i="43" s="1"/>
  <c r="D141" i="19"/>
  <c r="D144" i="19" s="1"/>
  <c r="D146" i="19" s="1"/>
  <c r="H19" i="3" s="1"/>
  <c r="F22" i="43" s="1"/>
  <c r="D70" i="19"/>
  <c r="D394" i="19"/>
  <c r="D398" i="19" s="1"/>
  <c r="O19" i="3" s="1"/>
  <c r="M22" i="43" s="1"/>
  <c r="D681" i="19"/>
  <c r="D684" i="19" s="1"/>
  <c r="D686" i="19" s="1"/>
  <c r="W19" i="3" s="1"/>
  <c r="U22" i="43" s="1"/>
  <c r="D322" i="19"/>
  <c r="D326" i="19" s="1"/>
  <c r="M19" i="3" s="1"/>
  <c r="K22" i="43" s="1"/>
  <c r="D718" i="19"/>
  <c r="D722" i="19" s="1"/>
  <c r="X19" i="3" s="1"/>
  <c r="V22" i="43" s="1"/>
  <c r="D105" i="19"/>
  <c r="D108" i="19" s="1"/>
  <c r="D110" i="19" s="1"/>
  <c r="G19" i="3" s="1"/>
  <c r="E22" i="43" s="1"/>
  <c r="D250" i="19"/>
  <c r="D254" i="19" s="1"/>
  <c r="K19" i="3" s="1"/>
  <c r="I22" i="43" s="1"/>
  <c r="D358" i="19"/>
  <c r="A1" i="21"/>
  <c r="A2" i="21" s="1"/>
  <c r="C483" i="21" s="1"/>
  <c r="D483" i="21" s="1"/>
  <c r="B24" i="43"/>
  <c r="D34" i="17"/>
  <c r="D15" i="19"/>
  <c r="D429" i="19"/>
  <c r="D432" i="19" s="1"/>
  <c r="D434" i="19" s="1"/>
  <c r="P19" i="3" s="1"/>
  <c r="N22" i="43" s="1"/>
  <c r="D33" i="17"/>
  <c r="D466" i="19"/>
  <c r="D470" i="19" s="1"/>
  <c r="Q19" i="3" s="1"/>
  <c r="O22" i="43" s="1"/>
  <c r="D502" i="19"/>
  <c r="D506" i="19" s="1"/>
  <c r="R19" i="3" s="1"/>
  <c r="P22" i="43" s="1"/>
  <c r="D36" i="17"/>
  <c r="D16" i="3"/>
  <c r="C16" i="3" s="1"/>
  <c r="D19" i="43"/>
  <c r="C19" i="43" s="1"/>
  <c r="C18" i="43"/>
  <c r="D758" i="19"/>
  <c r="Y19" i="3" s="1"/>
  <c r="W22" i="43" s="1"/>
  <c r="D218" i="19"/>
  <c r="J19" i="3" s="1"/>
  <c r="H22" i="43" s="1"/>
  <c r="D578" i="19"/>
  <c r="T19" i="3" s="1"/>
  <c r="R22" i="43" s="1"/>
  <c r="D74" i="17"/>
  <c r="D38" i="17" s="1"/>
  <c r="D322" i="20"/>
  <c r="D321" i="20"/>
  <c r="D324" i="20" s="1"/>
  <c r="D72" i="19"/>
  <c r="D650" i="19"/>
  <c r="V19" i="3" s="1"/>
  <c r="T22" i="43" s="1"/>
  <c r="C87" i="20"/>
  <c r="D87" i="20" s="1"/>
  <c r="C627" i="20"/>
  <c r="D627" i="20" s="1"/>
  <c r="C447" i="20"/>
  <c r="D447" i="20" s="1"/>
  <c r="C735" i="20"/>
  <c r="D735" i="20" s="1"/>
  <c r="C339" i="20"/>
  <c r="D339" i="20" s="1"/>
  <c r="C159" i="20"/>
  <c r="D159" i="20" s="1"/>
  <c r="C591" i="20"/>
  <c r="D591" i="20" s="1"/>
  <c r="C51" i="20"/>
  <c r="D51" i="20" s="1"/>
  <c r="C375" i="20"/>
  <c r="D375" i="20" s="1"/>
  <c r="C123" i="20"/>
  <c r="D123" i="20" s="1"/>
  <c r="C663" i="20"/>
  <c r="D663" i="20" s="1"/>
  <c r="C699" i="20"/>
  <c r="D699" i="20" s="1"/>
  <c r="C519" i="20"/>
  <c r="D519" i="20" s="1"/>
  <c r="C195" i="20"/>
  <c r="D195" i="20" s="1"/>
  <c r="C555" i="20"/>
  <c r="D555" i="20" s="1"/>
  <c r="C231" i="20"/>
  <c r="D231" i="20" s="1"/>
  <c r="C267" i="20"/>
  <c r="D267" i="20" s="1"/>
  <c r="C483" i="20"/>
  <c r="D483" i="20" s="1"/>
  <c r="C411" i="20"/>
  <c r="D411" i="20" s="1"/>
  <c r="F17" i="3"/>
  <c r="B19" i="9"/>
  <c r="A18" i="9"/>
  <c r="B22" i="4"/>
  <c r="B22" i="3"/>
  <c r="D15" i="3"/>
  <c r="D34" i="19" l="1"/>
  <c r="C411" i="21"/>
  <c r="D411" i="21" s="1"/>
  <c r="C663" i="21"/>
  <c r="D663" i="21" s="1"/>
  <c r="D681" i="21" s="1"/>
  <c r="D684" i="21" s="1"/>
  <c r="C231" i="21"/>
  <c r="D231" i="21" s="1"/>
  <c r="D249" i="21" s="1"/>
  <c r="D252" i="21" s="1"/>
  <c r="D362" i="19"/>
  <c r="N19" i="3" s="1"/>
  <c r="L22" i="43" s="1"/>
  <c r="C123" i="21"/>
  <c r="D123" i="21" s="1"/>
  <c r="D141" i="21" s="1"/>
  <c r="D144" i="21" s="1"/>
  <c r="C51" i="21"/>
  <c r="D51" i="21" s="1"/>
  <c r="D70" i="21" s="1"/>
  <c r="C735" i="21"/>
  <c r="D735" i="21" s="1"/>
  <c r="D753" i="21" s="1"/>
  <c r="D756" i="21" s="1"/>
  <c r="C195" i="21"/>
  <c r="D195" i="21" s="1"/>
  <c r="D213" i="21" s="1"/>
  <c r="D216" i="21" s="1"/>
  <c r="C375" i="21"/>
  <c r="D375" i="21" s="1"/>
  <c r="D394" i="21" s="1"/>
  <c r="C303" i="21"/>
  <c r="D303" i="21" s="1"/>
  <c r="D322" i="21" s="1"/>
  <c r="C87" i="21"/>
  <c r="D87" i="21" s="1"/>
  <c r="D106" i="21" s="1"/>
  <c r="C339" i="21"/>
  <c r="D339" i="21" s="1"/>
  <c r="D357" i="21" s="1"/>
  <c r="D360" i="21" s="1"/>
  <c r="C627" i="21"/>
  <c r="D627" i="21" s="1"/>
  <c r="D646" i="21" s="1"/>
  <c r="C267" i="21"/>
  <c r="D267" i="21" s="1"/>
  <c r="D286" i="21" s="1"/>
  <c r="C447" i="21"/>
  <c r="D447" i="21" s="1"/>
  <c r="D466" i="21" s="1"/>
  <c r="C519" i="21"/>
  <c r="D519" i="21" s="1"/>
  <c r="D538" i="21" s="1"/>
  <c r="C159" i="21"/>
  <c r="D159" i="21" s="1"/>
  <c r="D178" i="21" s="1"/>
  <c r="C699" i="21"/>
  <c r="D699" i="21" s="1"/>
  <c r="D718" i="21" s="1"/>
  <c r="C555" i="21"/>
  <c r="D555" i="21" s="1"/>
  <c r="D573" i="21" s="1"/>
  <c r="D576" i="21" s="1"/>
  <c r="D36" i="19"/>
  <c r="A1" i="22"/>
  <c r="B25" i="43"/>
  <c r="C591" i="21"/>
  <c r="D591" i="21" s="1"/>
  <c r="D610" i="21" s="1"/>
  <c r="D33" i="19"/>
  <c r="D17" i="3"/>
  <c r="C17" i="3" s="1"/>
  <c r="D20" i="43"/>
  <c r="A2" i="22"/>
  <c r="C87" i="22" s="1"/>
  <c r="D87" i="22" s="1"/>
  <c r="D537" i="21"/>
  <c r="D540" i="21" s="1"/>
  <c r="D429" i="21"/>
  <c r="D432" i="21" s="1"/>
  <c r="D430" i="21"/>
  <c r="D682" i="21"/>
  <c r="D502" i="21"/>
  <c r="D501" i="21"/>
  <c r="D504" i="21" s="1"/>
  <c r="D610" i="20"/>
  <c r="D609" i="20"/>
  <c r="D612" i="20" s="1"/>
  <c r="D214" i="20"/>
  <c r="D213" i="20"/>
  <c r="D216" i="20" s="1"/>
  <c r="D177" i="20"/>
  <c r="D180" i="20" s="1"/>
  <c r="D178" i="20"/>
  <c r="D538" i="20"/>
  <c r="D537" i="20"/>
  <c r="D540" i="20" s="1"/>
  <c r="D358" i="20"/>
  <c r="D357" i="20"/>
  <c r="D360" i="20" s="1"/>
  <c r="D717" i="20"/>
  <c r="D720" i="20" s="1"/>
  <c r="D718" i="20"/>
  <c r="D754" i="20"/>
  <c r="D753" i="20"/>
  <c r="D756" i="20" s="1"/>
  <c r="D430" i="20"/>
  <c r="D429" i="20"/>
  <c r="D432" i="20" s="1"/>
  <c r="D682" i="20"/>
  <c r="D681" i="20"/>
  <c r="D684" i="20" s="1"/>
  <c r="D466" i="20"/>
  <c r="D465" i="20"/>
  <c r="D468" i="20" s="1"/>
  <c r="D501" i="20"/>
  <c r="D504" i="20" s="1"/>
  <c r="D502" i="20"/>
  <c r="D15" i="20"/>
  <c r="D142" i="20"/>
  <c r="D141" i="20"/>
  <c r="D144" i="20" s="1"/>
  <c r="D645" i="20"/>
  <c r="D648" i="20" s="1"/>
  <c r="D646" i="20"/>
  <c r="D574" i="20"/>
  <c r="D573" i="20"/>
  <c r="D576" i="20" s="1"/>
  <c r="D286" i="20"/>
  <c r="D285" i="20"/>
  <c r="D288" i="20" s="1"/>
  <c r="D393" i="20"/>
  <c r="D396" i="20" s="1"/>
  <c r="D394" i="20"/>
  <c r="D105" i="20"/>
  <c r="D108" i="20" s="1"/>
  <c r="D106" i="20"/>
  <c r="D326" i="20"/>
  <c r="M20" i="3" s="1"/>
  <c r="K23" i="43" s="1"/>
  <c r="D250" i="20"/>
  <c r="D249" i="20"/>
  <c r="D252" i="20" s="1"/>
  <c r="D69" i="20"/>
  <c r="D70" i="20"/>
  <c r="D74" i="19"/>
  <c r="D38" i="19" s="1"/>
  <c r="C15" i="20"/>
  <c r="F18" i="3"/>
  <c r="D21" i="43" s="1"/>
  <c r="C21" i="43" s="1"/>
  <c r="C15" i="3"/>
  <c r="B20" i="9"/>
  <c r="A19" i="9"/>
  <c r="B23" i="4"/>
  <c r="B23" i="3"/>
  <c r="C15" i="21"/>
  <c r="D285" i="21" l="1"/>
  <c r="D288" i="21" s="1"/>
  <c r="D465" i="21"/>
  <c r="D468" i="21" s="1"/>
  <c r="D754" i="21"/>
  <c r="C591" i="22"/>
  <c r="D591" i="22" s="1"/>
  <c r="D609" i="22" s="1"/>
  <c r="D612" i="22" s="1"/>
  <c r="C447" i="22"/>
  <c r="D447" i="22" s="1"/>
  <c r="D466" i="22" s="1"/>
  <c r="D69" i="21"/>
  <c r="C267" i="22"/>
  <c r="D267" i="22" s="1"/>
  <c r="D285" i="22" s="1"/>
  <c r="D288" i="22" s="1"/>
  <c r="D250" i="21"/>
  <c r="D254" i="21" s="1"/>
  <c r="K21" i="3" s="1"/>
  <c r="I24" i="43" s="1"/>
  <c r="D321" i="21"/>
  <c r="D324" i="21" s="1"/>
  <c r="D326" i="21" s="1"/>
  <c r="M21" i="3" s="1"/>
  <c r="K24" i="43" s="1"/>
  <c r="D214" i="21"/>
  <c r="D393" i="21"/>
  <c r="D396" i="21" s="1"/>
  <c r="D398" i="21" s="1"/>
  <c r="O21" i="3" s="1"/>
  <c r="M24" i="43" s="1"/>
  <c r="D645" i="21"/>
  <c r="D648" i="21" s="1"/>
  <c r="D650" i="21" s="1"/>
  <c r="V21" i="3" s="1"/>
  <c r="T24" i="43" s="1"/>
  <c r="D142" i="21"/>
  <c r="D146" i="21" s="1"/>
  <c r="H21" i="3" s="1"/>
  <c r="F24" i="43" s="1"/>
  <c r="D105" i="21"/>
  <c r="D108" i="21" s="1"/>
  <c r="D110" i="21" s="1"/>
  <c r="G21" i="3" s="1"/>
  <c r="E24" i="43" s="1"/>
  <c r="D574" i="21"/>
  <c r="D578" i="21" s="1"/>
  <c r="T21" i="3" s="1"/>
  <c r="R24" i="43" s="1"/>
  <c r="D717" i="21"/>
  <c r="D720" i="21" s="1"/>
  <c r="D722" i="21" s="1"/>
  <c r="X21" i="3" s="1"/>
  <c r="V24" i="43" s="1"/>
  <c r="D15" i="21"/>
  <c r="D177" i="21"/>
  <c r="D180" i="21" s="1"/>
  <c r="D182" i="21" s="1"/>
  <c r="I21" i="3" s="1"/>
  <c r="G24" i="43" s="1"/>
  <c r="D358" i="21"/>
  <c r="D362" i="21" s="1"/>
  <c r="N21" i="3" s="1"/>
  <c r="L24" i="43" s="1"/>
  <c r="C411" i="22"/>
  <c r="D411" i="22" s="1"/>
  <c r="D430" i="22" s="1"/>
  <c r="C483" i="22"/>
  <c r="D483" i="22" s="1"/>
  <c r="D502" i="22" s="1"/>
  <c r="C663" i="22"/>
  <c r="D663" i="22" s="1"/>
  <c r="D681" i="22" s="1"/>
  <c r="D684" i="22" s="1"/>
  <c r="C735" i="22"/>
  <c r="D735" i="22" s="1"/>
  <c r="D753" i="22" s="1"/>
  <c r="D756" i="22" s="1"/>
  <c r="C123" i="22"/>
  <c r="D123" i="22" s="1"/>
  <c r="D142" i="22" s="1"/>
  <c r="C519" i="22"/>
  <c r="D519" i="22" s="1"/>
  <c r="D537" i="22" s="1"/>
  <c r="D540" i="22" s="1"/>
  <c r="C51" i="22"/>
  <c r="D51" i="22" s="1"/>
  <c r="D70" i="22" s="1"/>
  <c r="C231" i="22"/>
  <c r="D231" i="22" s="1"/>
  <c r="D250" i="22" s="1"/>
  <c r="A1" i="23"/>
  <c r="A2" i="23" s="1"/>
  <c r="C267" i="23" s="1"/>
  <c r="D267" i="23" s="1"/>
  <c r="B26" i="43"/>
  <c r="C699" i="22"/>
  <c r="D699" i="22" s="1"/>
  <c r="D717" i="22" s="1"/>
  <c r="D720" i="22" s="1"/>
  <c r="D609" i="21"/>
  <c r="D612" i="21" s="1"/>
  <c r="D614" i="21" s="1"/>
  <c r="U21" i="3" s="1"/>
  <c r="S24" i="43" s="1"/>
  <c r="C375" i="22"/>
  <c r="D375" i="22" s="1"/>
  <c r="D394" i="22" s="1"/>
  <c r="C159" i="22"/>
  <c r="D159" i="22" s="1"/>
  <c r="D177" i="22" s="1"/>
  <c r="D180" i="22" s="1"/>
  <c r="C195" i="22"/>
  <c r="D195" i="22" s="1"/>
  <c r="D213" i="22" s="1"/>
  <c r="D216" i="22" s="1"/>
  <c r="C339" i="22"/>
  <c r="D339" i="22" s="1"/>
  <c r="D358" i="22" s="1"/>
  <c r="C555" i="22"/>
  <c r="D555" i="22" s="1"/>
  <c r="D574" i="22" s="1"/>
  <c r="C627" i="22"/>
  <c r="D627" i="22" s="1"/>
  <c r="D646" i="22" s="1"/>
  <c r="C303" i="22"/>
  <c r="D303" i="22" s="1"/>
  <c r="D322" i="22" s="1"/>
  <c r="C20" i="43"/>
  <c r="D398" i="20"/>
  <c r="O20" i="3" s="1"/>
  <c r="M23" i="43" s="1"/>
  <c r="D254" i="20"/>
  <c r="K20" i="3" s="1"/>
  <c r="I23" i="43" s="1"/>
  <c r="D470" i="21"/>
  <c r="Q21" i="3" s="1"/>
  <c r="O24" i="43" s="1"/>
  <c r="D758" i="21"/>
  <c r="Y21" i="3" s="1"/>
  <c r="W24" i="43" s="1"/>
  <c r="D218" i="21"/>
  <c r="J21" i="3" s="1"/>
  <c r="H24" i="43" s="1"/>
  <c r="D110" i="20"/>
  <c r="G20" i="3" s="1"/>
  <c r="E23" i="43" s="1"/>
  <c r="D650" i="20"/>
  <c r="V20" i="3" s="1"/>
  <c r="T23" i="43" s="1"/>
  <c r="D542" i="21"/>
  <c r="S21" i="3" s="1"/>
  <c r="Q24" i="43" s="1"/>
  <c r="D362" i="20"/>
  <c r="N20" i="3" s="1"/>
  <c r="L23" i="43" s="1"/>
  <c r="D578" i="20"/>
  <c r="T20" i="3" s="1"/>
  <c r="R23" i="43" s="1"/>
  <c r="D686" i="20"/>
  <c r="W20" i="3" s="1"/>
  <c r="U23" i="43" s="1"/>
  <c r="D722" i="20"/>
  <c r="X20" i="3" s="1"/>
  <c r="V23" i="43" s="1"/>
  <c r="D286" i="22"/>
  <c r="D106" i="22"/>
  <c r="D105" i="22"/>
  <c r="D108" i="22" s="1"/>
  <c r="D686" i="21"/>
  <c r="W21" i="3" s="1"/>
  <c r="U24" i="43" s="1"/>
  <c r="D290" i="21"/>
  <c r="L21" i="3" s="1"/>
  <c r="J24" i="43" s="1"/>
  <c r="D434" i="21"/>
  <c r="P21" i="3" s="1"/>
  <c r="N24" i="43" s="1"/>
  <c r="D72" i="21"/>
  <c r="D506" i="21"/>
  <c r="R21" i="3" s="1"/>
  <c r="P24" i="43" s="1"/>
  <c r="D72" i="20"/>
  <c r="D36" i="20" s="1"/>
  <c r="D33" i="20"/>
  <c r="D434" i="20"/>
  <c r="P20" i="3" s="1"/>
  <c r="N23" i="43" s="1"/>
  <c r="D542" i="20"/>
  <c r="S20" i="3" s="1"/>
  <c r="Q23" i="43" s="1"/>
  <c r="D34" i="20"/>
  <c r="D146" i="20"/>
  <c r="H20" i="3" s="1"/>
  <c r="F23" i="43" s="1"/>
  <c r="D290" i="20"/>
  <c r="L20" i="3" s="1"/>
  <c r="J23" i="43" s="1"/>
  <c r="D506" i="20"/>
  <c r="R20" i="3" s="1"/>
  <c r="P23" i="43" s="1"/>
  <c r="D758" i="20"/>
  <c r="Y20" i="3" s="1"/>
  <c r="W23" i="43" s="1"/>
  <c r="D182" i="20"/>
  <c r="I20" i="3" s="1"/>
  <c r="G23" i="43" s="1"/>
  <c r="D470" i="20"/>
  <c r="Q20" i="3" s="1"/>
  <c r="O23" i="43" s="1"/>
  <c r="D218" i="20"/>
  <c r="J20" i="3" s="1"/>
  <c r="H23" i="43" s="1"/>
  <c r="D614" i="20"/>
  <c r="U20" i="3" s="1"/>
  <c r="S23" i="43" s="1"/>
  <c r="F19" i="3"/>
  <c r="D18" i="3"/>
  <c r="B21" i="9"/>
  <c r="A20" i="9"/>
  <c r="B24" i="4"/>
  <c r="B24" i="3"/>
  <c r="C15" i="22"/>
  <c r="D610" i="22" l="1"/>
  <c r="D754" i="22"/>
  <c r="D249" i="22"/>
  <c r="D252" i="22" s="1"/>
  <c r="D465" i="22"/>
  <c r="D468" i="22" s="1"/>
  <c r="D357" i="22"/>
  <c r="D360" i="22" s="1"/>
  <c r="D34" i="21"/>
  <c r="C231" i="23"/>
  <c r="D231" i="23" s="1"/>
  <c r="D249" i="23" s="1"/>
  <c r="D252" i="23" s="1"/>
  <c r="D214" i="22"/>
  <c r="D218" i="22" s="1"/>
  <c r="J22" i="3" s="1"/>
  <c r="H25" i="43" s="1"/>
  <c r="D178" i="22"/>
  <c r="D429" i="22"/>
  <c r="D432" i="22" s="1"/>
  <c r="C303" i="23"/>
  <c r="D303" i="23" s="1"/>
  <c r="D322" i="23" s="1"/>
  <c r="C447" i="23"/>
  <c r="D447" i="23" s="1"/>
  <c r="D465" i="23" s="1"/>
  <c r="D468" i="23" s="1"/>
  <c r="D718" i="22"/>
  <c r="D722" i="22" s="1"/>
  <c r="X22" i="3" s="1"/>
  <c r="V25" i="43" s="1"/>
  <c r="C375" i="23"/>
  <c r="D375" i="23" s="1"/>
  <c r="D394" i="23" s="1"/>
  <c r="D682" i="22"/>
  <c r="D686" i="22" s="1"/>
  <c r="W22" i="3" s="1"/>
  <c r="U25" i="43" s="1"/>
  <c r="D393" i="22"/>
  <c r="D396" i="22" s="1"/>
  <c r="D398" i="22" s="1"/>
  <c r="O22" i="3" s="1"/>
  <c r="M25" i="43" s="1"/>
  <c r="D36" i="21"/>
  <c r="D141" i="22"/>
  <c r="D144" i="22" s="1"/>
  <c r="D146" i="22" s="1"/>
  <c r="H22" i="3" s="1"/>
  <c r="F25" i="43" s="1"/>
  <c r="D501" i="22"/>
  <c r="D504" i="22" s="1"/>
  <c r="D506" i="22" s="1"/>
  <c r="R22" i="3" s="1"/>
  <c r="P25" i="43" s="1"/>
  <c r="D33" i="21"/>
  <c r="D538" i="22"/>
  <c r="D542" i="22" s="1"/>
  <c r="S22" i="3" s="1"/>
  <c r="Q25" i="43" s="1"/>
  <c r="C555" i="23"/>
  <c r="D555" i="23" s="1"/>
  <c r="D574" i="23" s="1"/>
  <c r="D573" i="22"/>
  <c r="D576" i="22" s="1"/>
  <c r="D578" i="22" s="1"/>
  <c r="T22" i="3" s="1"/>
  <c r="R25" i="43" s="1"/>
  <c r="C51" i="23"/>
  <c r="D51" i="23" s="1"/>
  <c r="D69" i="23" s="1"/>
  <c r="A1" i="24"/>
  <c r="A2" i="24" s="1"/>
  <c r="C267" i="24" s="1"/>
  <c r="D267" i="24" s="1"/>
  <c r="B27" i="43"/>
  <c r="C483" i="23"/>
  <c r="D483" i="23" s="1"/>
  <c r="D502" i="23" s="1"/>
  <c r="C627" i="23"/>
  <c r="D627" i="23" s="1"/>
  <c r="D645" i="23" s="1"/>
  <c r="D648" i="23" s="1"/>
  <c r="C159" i="23"/>
  <c r="D159" i="23" s="1"/>
  <c r="D178" i="23" s="1"/>
  <c r="C699" i="23"/>
  <c r="D699" i="23" s="1"/>
  <c r="D717" i="23" s="1"/>
  <c r="D720" i="23" s="1"/>
  <c r="D69" i="22"/>
  <c r="D72" i="22" s="1"/>
  <c r="C519" i="23"/>
  <c r="D519" i="23" s="1"/>
  <c r="D537" i="23" s="1"/>
  <c r="D540" i="23" s="1"/>
  <c r="C411" i="23"/>
  <c r="D411" i="23" s="1"/>
  <c r="D430" i="23" s="1"/>
  <c r="C87" i="23"/>
  <c r="D87" i="23" s="1"/>
  <c r="D106" i="23" s="1"/>
  <c r="C591" i="23"/>
  <c r="D591" i="23" s="1"/>
  <c r="D610" i="23" s="1"/>
  <c r="C735" i="23"/>
  <c r="D735" i="23" s="1"/>
  <c r="D753" i="23" s="1"/>
  <c r="D756" i="23" s="1"/>
  <c r="D645" i="22"/>
  <c r="D648" i="22" s="1"/>
  <c r="D650" i="22" s="1"/>
  <c r="V22" i="3" s="1"/>
  <c r="T25" i="43" s="1"/>
  <c r="C195" i="23"/>
  <c r="D195" i="23" s="1"/>
  <c r="D214" i="23" s="1"/>
  <c r="C663" i="23"/>
  <c r="D663" i="23" s="1"/>
  <c r="D682" i="23" s="1"/>
  <c r="C339" i="23"/>
  <c r="D339" i="23" s="1"/>
  <c r="D357" i="23" s="1"/>
  <c r="D360" i="23" s="1"/>
  <c r="C123" i="23"/>
  <c r="D123" i="23" s="1"/>
  <c r="D142" i="23" s="1"/>
  <c r="D15" i="22"/>
  <c r="D321" i="22"/>
  <c r="D324" i="22" s="1"/>
  <c r="D326" i="22" s="1"/>
  <c r="M22" i="3" s="1"/>
  <c r="K25" i="43" s="1"/>
  <c r="D19" i="3"/>
  <c r="C19" i="3" s="1"/>
  <c r="D22" i="43"/>
  <c r="D290" i="22"/>
  <c r="L22" i="3" s="1"/>
  <c r="J25" i="43" s="1"/>
  <c r="D182" i="22"/>
  <c r="I22" i="3" s="1"/>
  <c r="G25" i="43" s="1"/>
  <c r="D434" i="22"/>
  <c r="P22" i="3" s="1"/>
  <c r="N25" i="43" s="1"/>
  <c r="D110" i="22"/>
  <c r="G22" i="3" s="1"/>
  <c r="E25" i="43" s="1"/>
  <c r="D614" i="22"/>
  <c r="U22" i="3" s="1"/>
  <c r="S25" i="43" s="1"/>
  <c r="D286" i="23"/>
  <c r="D285" i="23"/>
  <c r="D288" i="23" s="1"/>
  <c r="D254" i="22"/>
  <c r="K22" i="3" s="1"/>
  <c r="I25" i="43" s="1"/>
  <c r="D470" i="22"/>
  <c r="Q22" i="3" s="1"/>
  <c r="O25" i="43" s="1"/>
  <c r="D758" i="22"/>
  <c r="Y22" i="3" s="1"/>
  <c r="W25" i="43" s="1"/>
  <c r="D362" i="22"/>
  <c r="N22" i="3" s="1"/>
  <c r="L25" i="43" s="1"/>
  <c r="D74" i="21"/>
  <c r="D38" i="21" s="1"/>
  <c r="D74" i="20"/>
  <c r="B22" i="9"/>
  <c r="A21" i="9"/>
  <c r="B25" i="4"/>
  <c r="B25" i="3"/>
  <c r="C18" i="3"/>
  <c r="C15" i="23"/>
  <c r="D34" i="22" l="1"/>
  <c r="D105" i="23"/>
  <c r="D108" i="23" s="1"/>
  <c r="D250" i="23"/>
  <c r="D254" i="23" s="1"/>
  <c r="K23" i="3" s="1"/>
  <c r="I26" i="43" s="1"/>
  <c r="C519" i="24"/>
  <c r="D519" i="24" s="1"/>
  <c r="D537" i="24" s="1"/>
  <c r="D540" i="24" s="1"/>
  <c r="C627" i="24"/>
  <c r="D627" i="24" s="1"/>
  <c r="D645" i="24" s="1"/>
  <c r="D648" i="24" s="1"/>
  <c r="C123" i="24"/>
  <c r="D123" i="24" s="1"/>
  <c r="D141" i="24" s="1"/>
  <c r="D144" i="24" s="1"/>
  <c r="C159" i="24"/>
  <c r="D159" i="24" s="1"/>
  <c r="D178" i="24" s="1"/>
  <c r="D321" i="23"/>
  <c r="D324" i="23" s="1"/>
  <c r="C87" i="24"/>
  <c r="D87" i="24" s="1"/>
  <c r="D105" i="24" s="1"/>
  <c r="D108" i="24" s="1"/>
  <c r="D466" i="23"/>
  <c r="D470" i="23" s="1"/>
  <c r="Q23" i="3" s="1"/>
  <c r="O26" i="43" s="1"/>
  <c r="D393" i="23"/>
  <c r="D396" i="23" s="1"/>
  <c r="D398" i="23" s="1"/>
  <c r="O23" i="3" s="1"/>
  <c r="M26" i="43" s="1"/>
  <c r="D646" i="23"/>
  <c r="D650" i="23" s="1"/>
  <c r="V23" i="3" s="1"/>
  <c r="T26" i="43" s="1"/>
  <c r="D718" i="23"/>
  <c r="D722" i="23" s="1"/>
  <c r="X23" i="3" s="1"/>
  <c r="V26" i="43" s="1"/>
  <c r="C699" i="24"/>
  <c r="D699" i="24" s="1"/>
  <c r="D717" i="24" s="1"/>
  <c r="D720" i="24" s="1"/>
  <c r="D213" i="23"/>
  <c r="D216" i="23" s="1"/>
  <c r="D218" i="23" s="1"/>
  <c r="J23" i="3" s="1"/>
  <c r="H26" i="43" s="1"/>
  <c r="D177" i="23"/>
  <c r="D180" i="23" s="1"/>
  <c r="D182" i="23" s="1"/>
  <c r="I23" i="3" s="1"/>
  <c r="G26" i="43" s="1"/>
  <c r="D754" i="23"/>
  <c r="D758" i="23" s="1"/>
  <c r="Y23" i="3" s="1"/>
  <c r="W26" i="43" s="1"/>
  <c r="C339" i="24"/>
  <c r="D339" i="24" s="1"/>
  <c r="D358" i="24" s="1"/>
  <c r="C591" i="24"/>
  <c r="D591" i="24" s="1"/>
  <c r="D609" i="24" s="1"/>
  <c r="D612" i="24" s="1"/>
  <c r="C303" i="24"/>
  <c r="D303" i="24" s="1"/>
  <c r="D321" i="24" s="1"/>
  <c r="D324" i="24" s="1"/>
  <c r="C411" i="24"/>
  <c r="D411" i="24" s="1"/>
  <c r="D430" i="24" s="1"/>
  <c r="C375" i="24"/>
  <c r="D375" i="24" s="1"/>
  <c r="D393" i="24" s="1"/>
  <c r="D396" i="24" s="1"/>
  <c r="C663" i="24"/>
  <c r="D663" i="24" s="1"/>
  <c r="D681" i="24" s="1"/>
  <c r="D684" i="24" s="1"/>
  <c r="D70" i="23"/>
  <c r="C51" i="24"/>
  <c r="D51" i="24" s="1"/>
  <c r="D70" i="24" s="1"/>
  <c r="D681" i="23"/>
  <c r="D684" i="23" s="1"/>
  <c r="D686" i="23" s="1"/>
  <c r="W23" i="3" s="1"/>
  <c r="U26" i="43" s="1"/>
  <c r="C735" i="24"/>
  <c r="D735" i="24" s="1"/>
  <c r="D753" i="24" s="1"/>
  <c r="D756" i="24" s="1"/>
  <c r="D36" i="22"/>
  <c r="C231" i="24"/>
  <c r="D231" i="24" s="1"/>
  <c r="D249" i="24" s="1"/>
  <c r="D252" i="24" s="1"/>
  <c r="C483" i="24"/>
  <c r="D483" i="24" s="1"/>
  <c r="D502" i="24" s="1"/>
  <c r="C195" i="24"/>
  <c r="D195" i="24" s="1"/>
  <c r="D213" i="24" s="1"/>
  <c r="D216" i="24" s="1"/>
  <c r="C447" i="24"/>
  <c r="D447" i="24" s="1"/>
  <c r="D465" i="24" s="1"/>
  <c r="D468" i="24" s="1"/>
  <c r="D141" i="23"/>
  <c r="D144" i="23" s="1"/>
  <c r="D146" i="23" s="1"/>
  <c r="H23" i="3" s="1"/>
  <c r="F26" i="43" s="1"/>
  <c r="D15" i="23"/>
  <c r="D538" i="23"/>
  <c r="D542" i="23" s="1"/>
  <c r="S23" i="3" s="1"/>
  <c r="Q26" i="43" s="1"/>
  <c r="A1" i="25"/>
  <c r="A2" i="25" s="1"/>
  <c r="C303" i="25" s="1"/>
  <c r="D303" i="25" s="1"/>
  <c r="B28" i="43"/>
  <c r="D33" i="22"/>
  <c r="D609" i="23"/>
  <c r="D612" i="23" s="1"/>
  <c r="D614" i="23" s="1"/>
  <c r="U23" i="3" s="1"/>
  <c r="S26" i="43" s="1"/>
  <c r="D573" i="23"/>
  <c r="D576" i="23" s="1"/>
  <c r="D578" i="23" s="1"/>
  <c r="T23" i="3" s="1"/>
  <c r="R26" i="43" s="1"/>
  <c r="D429" i="23"/>
  <c r="D432" i="23" s="1"/>
  <c r="D434" i="23" s="1"/>
  <c r="P23" i="3" s="1"/>
  <c r="N26" i="43" s="1"/>
  <c r="D501" i="23"/>
  <c r="D504" i="23" s="1"/>
  <c r="D506" i="23" s="1"/>
  <c r="R23" i="3" s="1"/>
  <c r="P26" i="43" s="1"/>
  <c r="D358" i="23"/>
  <c r="C555" i="24"/>
  <c r="D555" i="24" s="1"/>
  <c r="D574" i="24" s="1"/>
  <c r="C22" i="43"/>
  <c r="D326" i="23"/>
  <c r="M23" i="3" s="1"/>
  <c r="K26" i="43" s="1"/>
  <c r="D285" i="24"/>
  <c r="D288" i="24" s="1"/>
  <c r="D286" i="24"/>
  <c r="D110" i="23"/>
  <c r="G23" i="3" s="1"/>
  <c r="E26" i="43" s="1"/>
  <c r="D72" i="23"/>
  <c r="D290" i="23"/>
  <c r="L23" i="3" s="1"/>
  <c r="J26" i="43" s="1"/>
  <c r="D74" i="22"/>
  <c r="D38" i="22" s="1"/>
  <c r="F21" i="3"/>
  <c r="D38" i="20"/>
  <c r="F20" i="3"/>
  <c r="C15" i="24"/>
  <c r="B23" i="9"/>
  <c r="A22" i="9"/>
  <c r="B26" i="3"/>
  <c r="B26" i="4"/>
  <c r="D142" i="24" l="1"/>
  <c r="D682" i="24"/>
  <c r="D466" i="24"/>
  <c r="D357" i="24"/>
  <c r="D360" i="24" s="1"/>
  <c r="D538" i="24"/>
  <c r="D542" i="24" s="1"/>
  <c r="S24" i="3" s="1"/>
  <c r="Q27" i="43" s="1"/>
  <c r="D106" i="24"/>
  <c r="D110" i="24" s="1"/>
  <c r="G24" i="3" s="1"/>
  <c r="E27" i="43" s="1"/>
  <c r="C591" i="25"/>
  <c r="D591" i="25" s="1"/>
  <c r="D609" i="25" s="1"/>
  <c r="D612" i="25" s="1"/>
  <c r="C663" i="25"/>
  <c r="D663" i="25" s="1"/>
  <c r="D682" i="25" s="1"/>
  <c r="C735" i="25"/>
  <c r="D735" i="25" s="1"/>
  <c r="D753" i="25" s="1"/>
  <c r="D756" i="25" s="1"/>
  <c r="C375" i="25"/>
  <c r="D375" i="25" s="1"/>
  <c r="D394" i="25" s="1"/>
  <c r="C627" i="25"/>
  <c r="D627" i="25" s="1"/>
  <c r="D645" i="25" s="1"/>
  <c r="D648" i="25" s="1"/>
  <c r="D177" i="24"/>
  <c r="D180" i="24" s="1"/>
  <c r="D182" i="24" s="1"/>
  <c r="I24" i="3" s="1"/>
  <c r="G27" i="43" s="1"/>
  <c r="D646" i="24"/>
  <c r="D650" i="24" s="1"/>
  <c r="V24" i="3" s="1"/>
  <c r="T27" i="43" s="1"/>
  <c r="C483" i="25"/>
  <c r="D483" i="25" s="1"/>
  <c r="D501" i="25" s="1"/>
  <c r="D504" i="25" s="1"/>
  <c r="C267" i="25"/>
  <c r="D267" i="25" s="1"/>
  <c r="D286" i="25" s="1"/>
  <c r="D718" i="24"/>
  <c r="D722" i="24" s="1"/>
  <c r="X24" i="3" s="1"/>
  <c r="V27" i="43" s="1"/>
  <c r="D34" i="23"/>
  <c r="C555" i="25"/>
  <c r="D555" i="25" s="1"/>
  <c r="C699" i="25"/>
  <c r="D699" i="25" s="1"/>
  <c r="D718" i="25" s="1"/>
  <c r="C51" i="25"/>
  <c r="D51" i="25" s="1"/>
  <c r="C519" i="25"/>
  <c r="D519" i="25" s="1"/>
  <c r="D537" i="25" s="1"/>
  <c r="D540" i="25" s="1"/>
  <c r="D69" i="24"/>
  <c r="D72" i="24" s="1"/>
  <c r="C123" i="25"/>
  <c r="D123" i="25" s="1"/>
  <c r="D142" i="25" s="1"/>
  <c r="D573" i="24"/>
  <c r="D576" i="24" s="1"/>
  <c r="D578" i="24" s="1"/>
  <c r="T24" i="3" s="1"/>
  <c r="R27" i="43" s="1"/>
  <c r="D394" i="24"/>
  <c r="D398" i="24" s="1"/>
  <c r="O24" i="3" s="1"/>
  <c r="M27" i="43" s="1"/>
  <c r="D362" i="23"/>
  <c r="N23" i="3" s="1"/>
  <c r="L26" i="43" s="1"/>
  <c r="D322" i="24"/>
  <c r="D326" i="24" s="1"/>
  <c r="M24" i="3" s="1"/>
  <c r="K27" i="43" s="1"/>
  <c r="D610" i="24"/>
  <c r="D614" i="24" s="1"/>
  <c r="U24" i="3" s="1"/>
  <c r="S27" i="43" s="1"/>
  <c r="D214" i="24"/>
  <c r="D218" i="24" s="1"/>
  <c r="J24" i="3" s="1"/>
  <c r="H27" i="43" s="1"/>
  <c r="D429" i="24"/>
  <c r="D432" i="24" s="1"/>
  <c r="D434" i="24" s="1"/>
  <c r="P24" i="3" s="1"/>
  <c r="N27" i="43" s="1"/>
  <c r="D501" i="24"/>
  <c r="D504" i="24" s="1"/>
  <c r="D506" i="24" s="1"/>
  <c r="R24" i="3" s="1"/>
  <c r="P27" i="43" s="1"/>
  <c r="D250" i="24"/>
  <c r="D254" i="24" s="1"/>
  <c r="K24" i="3" s="1"/>
  <c r="I27" i="43" s="1"/>
  <c r="D754" i="24"/>
  <c r="D36" i="23"/>
  <c r="D15" i="24"/>
  <c r="C447" i="25"/>
  <c r="D447" i="25" s="1"/>
  <c r="D465" i="25" s="1"/>
  <c r="D468" i="25" s="1"/>
  <c r="C195" i="25"/>
  <c r="D195" i="25" s="1"/>
  <c r="D214" i="25" s="1"/>
  <c r="C159" i="25"/>
  <c r="D159" i="25" s="1"/>
  <c r="C87" i="25"/>
  <c r="D87" i="25" s="1"/>
  <c r="D105" i="25" s="1"/>
  <c r="D108" i="25" s="1"/>
  <c r="C339" i="25"/>
  <c r="D339" i="25" s="1"/>
  <c r="D357" i="25" s="1"/>
  <c r="D360" i="25" s="1"/>
  <c r="C411" i="25"/>
  <c r="D411" i="25" s="1"/>
  <c r="D429" i="25" s="1"/>
  <c r="D432" i="25" s="1"/>
  <c r="C231" i="25"/>
  <c r="D231" i="25" s="1"/>
  <c r="D249" i="25" s="1"/>
  <c r="D252" i="25" s="1"/>
  <c r="A1" i="26"/>
  <c r="B29" i="43"/>
  <c r="D33" i="23"/>
  <c r="D20" i="3"/>
  <c r="C20" i="3" s="1"/>
  <c r="D23" i="43"/>
  <c r="C23" i="43" s="1"/>
  <c r="D21" i="3"/>
  <c r="C21" i="3" s="1"/>
  <c r="D24" i="43"/>
  <c r="C24" i="43" s="1"/>
  <c r="D686" i="24"/>
  <c r="W24" i="3" s="1"/>
  <c r="U27" i="43" s="1"/>
  <c r="D74" i="23"/>
  <c r="D362" i="24"/>
  <c r="N24" i="3" s="1"/>
  <c r="L27" i="43" s="1"/>
  <c r="D573" i="25"/>
  <c r="D576" i="25" s="1"/>
  <c r="D574" i="25"/>
  <c r="D321" i="25"/>
  <c r="D324" i="25" s="1"/>
  <c r="D322" i="25"/>
  <c r="D70" i="25"/>
  <c r="D69" i="25"/>
  <c r="D610" i="25"/>
  <c r="D470" i="24"/>
  <c r="Q24" i="3" s="1"/>
  <c r="O27" i="43" s="1"/>
  <c r="D146" i="24"/>
  <c r="H24" i="3" s="1"/>
  <c r="F27" i="43" s="1"/>
  <c r="D290" i="24"/>
  <c r="L24" i="3" s="1"/>
  <c r="J27" i="43" s="1"/>
  <c r="A2" i="26"/>
  <c r="C663" i="26" s="1"/>
  <c r="D663" i="26" s="1"/>
  <c r="C15" i="25"/>
  <c r="F22" i="3"/>
  <c r="B24" i="9"/>
  <c r="A23" i="9"/>
  <c r="B27" i="4"/>
  <c r="B27" i="3"/>
  <c r="D38" i="23" l="1"/>
  <c r="D646" i="25"/>
  <c r="D650" i="25" s="1"/>
  <c r="V25" i="3" s="1"/>
  <c r="T28" i="43" s="1"/>
  <c r="D754" i="25"/>
  <c r="D681" i="25"/>
  <c r="D684" i="25" s="1"/>
  <c r="D686" i="25" s="1"/>
  <c r="W25" i="3" s="1"/>
  <c r="U28" i="43" s="1"/>
  <c r="D393" i="25"/>
  <c r="D396" i="25" s="1"/>
  <c r="D36" i="24"/>
  <c r="D502" i="25"/>
  <c r="D506" i="25" s="1"/>
  <c r="R25" i="3" s="1"/>
  <c r="P28" i="43" s="1"/>
  <c r="D538" i="25"/>
  <c r="D542" i="25" s="1"/>
  <c r="S25" i="3" s="1"/>
  <c r="Q28" i="43" s="1"/>
  <c r="D141" i="25"/>
  <c r="D144" i="25" s="1"/>
  <c r="D146" i="25" s="1"/>
  <c r="H25" i="3" s="1"/>
  <c r="F28" i="43" s="1"/>
  <c r="D285" i="25"/>
  <c r="D288" i="25" s="1"/>
  <c r="D290" i="25" s="1"/>
  <c r="L25" i="3" s="1"/>
  <c r="J28" i="43" s="1"/>
  <c r="D34" i="24"/>
  <c r="D33" i="24"/>
  <c r="D717" i="25"/>
  <c r="D720" i="25" s="1"/>
  <c r="D722" i="25" s="1"/>
  <c r="X25" i="3" s="1"/>
  <c r="V28" i="43" s="1"/>
  <c r="D106" i="25"/>
  <c r="D110" i="25" s="1"/>
  <c r="G25" i="3" s="1"/>
  <c r="E28" i="43" s="1"/>
  <c r="D466" i="25"/>
  <c r="D470" i="25" s="1"/>
  <c r="Q25" i="3" s="1"/>
  <c r="O28" i="43" s="1"/>
  <c r="D758" i="24"/>
  <c r="Y24" i="3" s="1"/>
  <c r="W27" i="43" s="1"/>
  <c r="D213" i="25"/>
  <c r="D216" i="25" s="1"/>
  <c r="D218" i="25" s="1"/>
  <c r="J25" i="3" s="1"/>
  <c r="H28" i="43" s="1"/>
  <c r="D15" i="25"/>
  <c r="D358" i="25"/>
  <c r="D362" i="25" s="1"/>
  <c r="N25" i="3" s="1"/>
  <c r="L28" i="43" s="1"/>
  <c r="D177" i="25"/>
  <c r="D180" i="25" s="1"/>
  <c r="A1" i="27"/>
  <c r="B30" i="43"/>
  <c r="D178" i="25"/>
  <c r="D430" i="25"/>
  <c r="D434" i="25" s="1"/>
  <c r="P25" i="3" s="1"/>
  <c r="N28" i="43" s="1"/>
  <c r="D250" i="25"/>
  <c r="D254" i="25" s="1"/>
  <c r="K25" i="3" s="1"/>
  <c r="I28" i="43" s="1"/>
  <c r="D22" i="3"/>
  <c r="C22" i="3" s="1"/>
  <c r="D25" i="43"/>
  <c r="C25" i="43" s="1"/>
  <c r="D681" i="26"/>
  <c r="D684" i="26" s="1"/>
  <c r="D682" i="26"/>
  <c r="D398" i="25"/>
  <c r="O25" i="3" s="1"/>
  <c r="M28" i="43" s="1"/>
  <c r="D72" i="25"/>
  <c r="D326" i="25"/>
  <c r="M25" i="3" s="1"/>
  <c r="K28" i="43" s="1"/>
  <c r="D578" i="25"/>
  <c r="T25" i="3" s="1"/>
  <c r="R28" i="43" s="1"/>
  <c r="D614" i="25"/>
  <c r="U25" i="3" s="1"/>
  <c r="S28" i="43" s="1"/>
  <c r="D758" i="25"/>
  <c r="Y25" i="3" s="1"/>
  <c r="W28" i="43" s="1"/>
  <c r="D74" i="24"/>
  <c r="C303" i="26"/>
  <c r="D303" i="26" s="1"/>
  <c r="C267" i="26"/>
  <c r="D267" i="26" s="1"/>
  <c r="C699" i="26"/>
  <c r="D699" i="26" s="1"/>
  <c r="C339" i="26"/>
  <c r="D339" i="26" s="1"/>
  <c r="C627" i="26"/>
  <c r="D627" i="26" s="1"/>
  <c r="C483" i="26"/>
  <c r="D483" i="26" s="1"/>
  <c r="C411" i="26"/>
  <c r="D411" i="26" s="1"/>
  <c r="C231" i="26"/>
  <c r="D231" i="26" s="1"/>
  <c r="C591" i="26"/>
  <c r="D591" i="26" s="1"/>
  <c r="C735" i="26"/>
  <c r="D735" i="26" s="1"/>
  <c r="C51" i="26"/>
  <c r="D51" i="26" s="1"/>
  <c r="C159" i="26"/>
  <c r="D159" i="26" s="1"/>
  <c r="C519" i="26"/>
  <c r="D519" i="26" s="1"/>
  <c r="C447" i="26"/>
  <c r="D447" i="26" s="1"/>
  <c r="C195" i="26"/>
  <c r="D195" i="26" s="1"/>
  <c r="C555" i="26"/>
  <c r="D555" i="26" s="1"/>
  <c r="C123" i="26"/>
  <c r="D123" i="26" s="1"/>
  <c r="C375" i="26"/>
  <c r="D375" i="26" s="1"/>
  <c r="C87" i="26"/>
  <c r="D87" i="26" s="1"/>
  <c r="A2" i="27"/>
  <c r="F23" i="3"/>
  <c r="B25" i="9"/>
  <c r="A24" i="9"/>
  <c r="B28" i="4"/>
  <c r="B28" i="3"/>
  <c r="D33" i="25" l="1"/>
  <c r="D182" i="25"/>
  <c r="I25" i="3" s="1"/>
  <c r="G28" i="43" s="1"/>
  <c r="D38" i="24"/>
  <c r="D34" i="25"/>
  <c r="A1" i="28"/>
  <c r="B31" i="43"/>
  <c r="D36" i="25"/>
  <c r="D23" i="3"/>
  <c r="C23" i="3" s="1"/>
  <c r="D26" i="43"/>
  <c r="C26" i="43" s="1"/>
  <c r="A2" i="28"/>
  <c r="C555" i="28" s="1"/>
  <c r="D555" i="28" s="1"/>
  <c r="F24" i="3"/>
  <c r="D74" i="25"/>
  <c r="D38" i="25" s="1"/>
  <c r="D214" i="26"/>
  <c r="D213" i="26"/>
  <c r="D216" i="26" s="1"/>
  <c r="D394" i="26"/>
  <c r="D393" i="26"/>
  <c r="D396" i="26" s="1"/>
  <c r="D285" i="26"/>
  <c r="D288" i="26" s="1"/>
  <c r="D286" i="26"/>
  <c r="D609" i="26"/>
  <c r="D612" i="26" s="1"/>
  <c r="D610" i="26"/>
  <c r="D250" i="26"/>
  <c r="D249" i="26"/>
  <c r="D252" i="26" s="1"/>
  <c r="D321" i="26"/>
  <c r="D324" i="26" s="1"/>
  <c r="D322" i="26"/>
  <c r="D718" i="26"/>
  <c r="D717" i="26"/>
  <c r="D720" i="26" s="1"/>
  <c r="D466" i="26"/>
  <c r="D465" i="26"/>
  <c r="D468" i="26" s="1"/>
  <c r="D429" i="26"/>
  <c r="D432" i="26" s="1"/>
  <c r="D430" i="26"/>
  <c r="D537" i="26"/>
  <c r="D540" i="26" s="1"/>
  <c r="D538" i="26"/>
  <c r="D501" i="26"/>
  <c r="D504" i="26" s="1"/>
  <c r="D502" i="26"/>
  <c r="D646" i="26"/>
  <c r="D645" i="26"/>
  <c r="D648" i="26" s="1"/>
  <c r="D573" i="26"/>
  <c r="D576" i="26" s="1"/>
  <c r="D574" i="26"/>
  <c r="D177" i="26"/>
  <c r="D180" i="26" s="1"/>
  <c r="D178" i="26"/>
  <c r="D141" i="26"/>
  <c r="D144" i="26" s="1"/>
  <c r="D142" i="26"/>
  <c r="D15" i="26"/>
  <c r="D70" i="26"/>
  <c r="D69" i="26"/>
  <c r="D754" i="26"/>
  <c r="D753" i="26"/>
  <c r="D756" i="26" s="1"/>
  <c r="D358" i="26"/>
  <c r="D357" i="26"/>
  <c r="D360" i="26" s="1"/>
  <c r="D686" i="26"/>
  <c r="W26" i="3" s="1"/>
  <c r="U29" i="43" s="1"/>
  <c r="D106" i="26"/>
  <c r="D105" i="26"/>
  <c r="D108" i="26" s="1"/>
  <c r="C15" i="26"/>
  <c r="B26" i="9"/>
  <c r="A25" i="9"/>
  <c r="B29" i="4"/>
  <c r="B29" i="3"/>
  <c r="C375" i="27"/>
  <c r="D375" i="27" s="1"/>
  <c r="C51" i="27"/>
  <c r="D51" i="27" s="1"/>
  <c r="C267" i="27"/>
  <c r="D267" i="27" s="1"/>
  <c r="C231" i="27"/>
  <c r="D231" i="27" s="1"/>
  <c r="C699" i="27"/>
  <c r="D699" i="27" s="1"/>
  <c r="C123" i="27"/>
  <c r="D123" i="27" s="1"/>
  <c r="C519" i="27"/>
  <c r="D519" i="27" s="1"/>
  <c r="C591" i="27"/>
  <c r="D591" i="27" s="1"/>
  <c r="C339" i="27"/>
  <c r="D339" i="27" s="1"/>
  <c r="C555" i="27"/>
  <c r="D555" i="27" s="1"/>
  <c r="C303" i="27"/>
  <c r="D303" i="27" s="1"/>
  <c r="C627" i="27"/>
  <c r="D627" i="27" s="1"/>
  <c r="C447" i="27"/>
  <c r="D447" i="27" s="1"/>
  <c r="C159" i="27"/>
  <c r="D159" i="27" s="1"/>
  <c r="C735" i="27"/>
  <c r="D735" i="27" s="1"/>
  <c r="C195" i="27"/>
  <c r="D195" i="27" s="1"/>
  <c r="C663" i="27"/>
  <c r="D663" i="27" s="1"/>
  <c r="C411" i="27"/>
  <c r="D411" i="27" s="1"/>
  <c r="C483" i="27"/>
  <c r="D483" i="27" s="1"/>
  <c r="C87" i="27"/>
  <c r="D87" i="27" s="1"/>
  <c r="C339" i="28" l="1"/>
  <c r="D339" i="28" s="1"/>
  <c r="C627" i="28"/>
  <c r="D627" i="28" s="1"/>
  <c r="C231" i="28"/>
  <c r="D231" i="28" s="1"/>
  <c r="D249" i="28" s="1"/>
  <c r="D252" i="28" s="1"/>
  <c r="C159" i="28"/>
  <c r="D159" i="28" s="1"/>
  <c r="D177" i="28" s="1"/>
  <c r="D180" i="28" s="1"/>
  <c r="C483" i="28"/>
  <c r="D483" i="28" s="1"/>
  <c r="D501" i="28" s="1"/>
  <c r="D504" i="28" s="1"/>
  <c r="C447" i="28"/>
  <c r="D447" i="28" s="1"/>
  <c r="D466" i="28" s="1"/>
  <c r="A1" i="29"/>
  <c r="A2" i="29" s="1"/>
  <c r="C483" i="29" s="1"/>
  <c r="D483" i="29" s="1"/>
  <c r="B32" i="43"/>
  <c r="C51" i="28"/>
  <c r="D51" i="28" s="1"/>
  <c r="D69" i="28" s="1"/>
  <c r="C519" i="28"/>
  <c r="D519" i="28" s="1"/>
  <c r="D537" i="28" s="1"/>
  <c r="D540" i="28" s="1"/>
  <c r="C375" i="28"/>
  <c r="D375" i="28" s="1"/>
  <c r="D393" i="28" s="1"/>
  <c r="D396" i="28" s="1"/>
  <c r="C663" i="28"/>
  <c r="D663" i="28" s="1"/>
  <c r="D682" i="28" s="1"/>
  <c r="C735" i="28"/>
  <c r="D735" i="28" s="1"/>
  <c r="D753" i="28" s="1"/>
  <c r="D756" i="28" s="1"/>
  <c r="C699" i="28"/>
  <c r="D699" i="28" s="1"/>
  <c r="D718" i="28" s="1"/>
  <c r="D650" i="26"/>
  <c r="V26" i="3" s="1"/>
  <c r="T29" i="43" s="1"/>
  <c r="D24" i="3"/>
  <c r="C24" i="3" s="1"/>
  <c r="D27" i="43"/>
  <c r="C27" i="43" s="1"/>
  <c r="C267" i="28"/>
  <c r="D267" i="28" s="1"/>
  <c r="D285" i="28" s="1"/>
  <c r="D288" i="28" s="1"/>
  <c r="C591" i="28"/>
  <c r="D591" i="28" s="1"/>
  <c r="D609" i="28" s="1"/>
  <c r="D612" i="28" s="1"/>
  <c r="C195" i="28"/>
  <c r="D195" i="28" s="1"/>
  <c r="D214" i="28" s="1"/>
  <c r="C303" i="28"/>
  <c r="D303" i="28" s="1"/>
  <c r="C123" i="28"/>
  <c r="D123" i="28" s="1"/>
  <c r="D141" i="28" s="1"/>
  <c r="D144" i="28" s="1"/>
  <c r="C87" i="28"/>
  <c r="D87" i="28" s="1"/>
  <c r="D106" i="28" s="1"/>
  <c r="C411" i="28"/>
  <c r="D411" i="28" s="1"/>
  <c r="D430" i="28" s="1"/>
  <c r="D182" i="26"/>
  <c r="I26" i="3" s="1"/>
  <c r="G29" i="43" s="1"/>
  <c r="D542" i="26"/>
  <c r="S26" i="3" s="1"/>
  <c r="Q29" i="43" s="1"/>
  <c r="D326" i="26"/>
  <c r="M26" i="3" s="1"/>
  <c r="K29" i="43" s="1"/>
  <c r="D254" i="26"/>
  <c r="K26" i="3" s="1"/>
  <c r="I29" i="43" s="1"/>
  <c r="D722" i="26"/>
  <c r="X26" i="3" s="1"/>
  <c r="V29" i="43" s="1"/>
  <c r="D506" i="26"/>
  <c r="R26" i="3" s="1"/>
  <c r="P29" i="43" s="1"/>
  <c r="D362" i="26"/>
  <c r="N26" i="3" s="1"/>
  <c r="L29" i="43" s="1"/>
  <c r="D358" i="28"/>
  <c r="D357" i="28"/>
  <c r="D360" i="28" s="1"/>
  <c r="D574" i="28"/>
  <c r="D573" i="28"/>
  <c r="D576" i="28" s="1"/>
  <c r="D645" i="28"/>
  <c r="D648" i="28" s="1"/>
  <c r="D646" i="28"/>
  <c r="D250" i="28"/>
  <c r="D142" i="27"/>
  <c r="D141" i="27"/>
  <c r="D144" i="27" s="1"/>
  <c r="D393" i="27"/>
  <c r="D396" i="27" s="1"/>
  <c r="D394" i="27"/>
  <c r="D214" i="27"/>
  <c r="D213" i="27"/>
  <c r="D216" i="27" s="1"/>
  <c r="D609" i="27"/>
  <c r="D612" i="27" s="1"/>
  <c r="D610" i="27"/>
  <c r="D681" i="27"/>
  <c r="D684" i="27" s="1"/>
  <c r="D682" i="27"/>
  <c r="D753" i="27"/>
  <c r="D756" i="27" s="1"/>
  <c r="D754" i="27"/>
  <c r="D537" i="27"/>
  <c r="D540" i="27" s="1"/>
  <c r="D538" i="27"/>
  <c r="D717" i="27"/>
  <c r="D720" i="27" s="1"/>
  <c r="D718" i="27"/>
  <c r="D106" i="27"/>
  <c r="D105" i="27"/>
  <c r="D108" i="27" s="1"/>
  <c r="D645" i="27"/>
  <c r="D648" i="27" s="1"/>
  <c r="D646" i="27"/>
  <c r="D249" i="27"/>
  <c r="D252" i="27" s="1"/>
  <c r="D250" i="27"/>
  <c r="D465" i="27"/>
  <c r="D468" i="27" s="1"/>
  <c r="D466" i="27"/>
  <c r="D502" i="27"/>
  <c r="D501" i="27"/>
  <c r="D504" i="27" s="1"/>
  <c r="D321" i="27"/>
  <c r="D324" i="27" s="1"/>
  <c r="D322" i="27"/>
  <c r="D286" i="27"/>
  <c r="D285" i="27"/>
  <c r="D288" i="27" s="1"/>
  <c r="D177" i="27"/>
  <c r="D180" i="27" s="1"/>
  <c r="D178" i="27"/>
  <c r="D430" i="27"/>
  <c r="D429" i="27"/>
  <c r="D432" i="27" s="1"/>
  <c r="D573" i="27"/>
  <c r="D576" i="27" s="1"/>
  <c r="D574" i="27"/>
  <c r="D15" i="27"/>
  <c r="D69" i="27"/>
  <c r="D70" i="27"/>
  <c r="D357" i="27"/>
  <c r="D360" i="27" s="1"/>
  <c r="D358" i="27"/>
  <c r="D72" i="26"/>
  <c r="D36" i="26" s="1"/>
  <c r="D33" i="26"/>
  <c r="D34" i="26"/>
  <c r="D614" i="26"/>
  <c r="U26" i="3" s="1"/>
  <c r="S29" i="43" s="1"/>
  <c r="D110" i="26"/>
  <c r="G26" i="3" s="1"/>
  <c r="E29" i="43" s="1"/>
  <c r="D470" i="26"/>
  <c r="Q26" i="3" s="1"/>
  <c r="O29" i="43" s="1"/>
  <c r="D146" i="26"/>
  <c r="H26" i="3" s="1"/>
  <c r="F29" i="43" s="1"/>
  <c r="D290" i="26"/>
  <c r="L26" i="3" s="1"/>
  <c r="J29" i="43" s="1"/>
  <c r="D398" i="26"/>
  <c r="O26" i="3" s="1"/>
  <c r="M29" i="43" s="1"/>
  <c r="D758" i="26"/>
  <c r="Y26" i="3" s="1"/>
  <c r="W29" i="43" s="1"/>
  <c r="D578" i="26"/>
  <c r="T26" i="3" s="1"/>
  <c r="R29" i="43" s="1"/>
  <c r="D434" i="26"/>
  <c r="P26" i="3" s="1"/>
  <c r="N29" i="43" s="1"/>
  <c r="D218" i="26"/>
  <c r="J26" i="3" s="1"/>
  <c r="H29" i="43" s="1"/>
  <c r="C15" i="27"/>
  <c r="F25" i="3"/>
  <c r="C15" i="28"/>
  <c r="B27" i="9"/>
  <c r="A26" i="9"/>
  <c r="B30" i="4"/>
  <c r="B30" i="3"/>
  <c r="D754" i="28" l="1"/>
  <c r="D465" i="28"/>
  <c r="D468" i="28" s="1"/>
  <c r="D717" i="28"/>
  <c r="D720" i="28" s="1"/>
  <c r="D681" i="28"/>
  <c r="D684" i="28" s="1"/>
  <c r="D178" i="28"/>
  <c r="D182" i="28" s="1"/>
  <c r="I28" i="3" s="1"/>
  <c r="G31" i="43" s="1"/>
  <c r="A1" i="30"/>
  <c r="B33" i="43"/>
  <c r="D394" i="28"/>
  <c r="D398" i="28" s="1"/>
  <c r="O28" i="3" s="1"/>
  <c r="M31" i="43" s="1"/>
  <c r="D70" i="28"/>
  <c r="D610" i="28"/>
  <c r="D614" i="28" s="1"/>
  <c r="U28" i="3" s="1"/>
  <c r="S31" i="43" s="1"/>
  <c r="D502" i="28"/>
  <c r="D506" i="28" s="1"/>
  <c r="R28" i="3" s="1"/>
  <c r="P31" i="43" s="1"/>
  <c r="D538" i="28"/>
  <c r="D542" i="28" s="1"/>
  <c r="S28" i="3" s="1"/>
  <c r="Q31" i="43" s="1"/>
  <c r="D105" i="28"/>
  <c r="D108" i="28" s="1"/>
  <c r="D110" i="28" s="1"/>
  <c r="G28" i="3" s="1"/>
  <c r="E31" i="43" s="1"/>
  <c r="D142" i="28"/>
  <c r="D146" i="28" s="1"/>
  <c r="H28" i="3" s="1"/>
  <c r="F31" i="43" s="1"/>
  <c r="D15" i="28"/>
  <c r="D286" i="28"/>
  <c r="D290" i="28" s="1"/>
  <c r="L28" i="3" s="1"/>
  <c r="J31" i="43" s="1"/>
  <c r="D213" i="28"/>
  <c r="D216" i="28" s="1"/>
  <c r="D218" i="28" s="1"/>
  <c r="J28" i="3" s="1"/>
  <c r="H31" i="43" s="1"/>
  <c r="D25" i="3"/>
  <c r="C25" i="3" s="1"/>
  <c r="D28" i="43"/>
  <c r="C28" i="43" s="1"/>
  <c r="D429" i="28"/>
  <c r="D432" i="28" s="1"/>
  <c r="D434" i="28" s="1"/>
  <c r="P28" i="3" s="1"/>
  <c r="N31" i="43" s="1"/>
  <c r="A2" i="30"/>
  <c r="C231" i="30" s="1"/>
  <c r="D231" i="30" s="1"/>
  <c r="D322" i="28"/>
  <c r="D321" i="28"/>
  <c r="D324" i="28" s="1"/>
  <c r="D722" i="28"/>
  <c r="X28" i="3" s="1"/>
  <c r="V31" i="43" s="1"/>
  <c r="D578" i="28"/>
  <c r="T28" i="3" s="1"/>
  <c r="R31" i="43" s="1"/>
  <c r="D758" i="28"/>
  <c r="Y28" i="3" s="1"/>
  <c r="W31" i="43" s="1"/>
  <c r="D722" i="27"/>
  <c r="X27" i="3" s="1"/>
  <c r="V30" i="43" s="1"/>
  <c r="D614" i="27"/>
  <c r="U27" i="3" s="1"/>
  <c r="S30" i="43" s="1"/>
  <c r="D362" i="27"/>
  <c r="N27" i="3" s="1"/>
  <c r="L30" i="43" s="1"/>
  <c r="D650" i="28"/>
  <c r="V28" i="3" s="1"/>
  <c r="T31" i="43" s="1"/>
  <c r="D362" i="28"/>
  <c r="N28" i="3" s="1"/>
  <c r="L31" i="43" s="1"/>
  <c r="D290" i="27"/>
  <c r="L27" i="3" s="1"/>
  <c r="J30" i="43" s="1"/>
  <c r="D254" i="27"/>
  <c r="K27" i="3" s="1"/>
  <c r="I30" i="43" s="1"/>
  <c r="D542" i="27"/>
  <c r="S27" i="3" s="1"/>
  <c r="Q30" i="43" s="1"/>
  <c r="D254" i="28"/>
  <c r="K28" i="3" s="1"/>
  <c r="I31" i="43" s="1"/>
  <c r="D506" i="27"/>
  <c r="R27" i="3" s="1"/>
  <c r="P30" i="43" s="1"/>
  <c r="D110" i="27"/>
  <c r="G27" i="3" s="1"/>
  <c r="E30" i="43" s="1"/>
  <c r="D758" i="27"/>
  <c r="Y27" i="3" s="1"/>
  <c r="W30" i="43" s="1"/>
  <c r="D502" i="29"/>
  <c r="D501" i="29"/>
  <c r="D504" i="29" s="1"/>
  <c r="D470" i="28"/>
  <c r="Q28" i="3" s="1"/>
  <c r="O31" i="43" s="1"/>
  <c r="D686" i="28"/>
  <c r="W28" i="3" s="1"/>
  <c r="U31" i="43" s="1"/>
  <c r="D72" i="28"/>
  <c r="D182" i="27"/>
  <c r="I27" i="3" s="1"/>
  <c r="G30" i="43" s="1"/>
  <c r="D470" i="27"/>
  <c r="Q27" i="3" s="1"/>
  <c r="O30" i="43" s="1"/>
  <c r="D34" i="27"/>
  <c r="D218" i="27"/>
  <c r="J27" i="3" s="1"/>
  <c r="H30" i="43" s="1"/>
  <c r="D578" i="27"/>
  <c r="T27" i="3" s="1"/>
  <c r="R30" i="43" s="1"/>
  <c r="D326" i="27"/>
  <c r="M27" i="3" s="1"/>
  <c r="K30" i="43" s="1"/>
  <c r="D650" i="27"/>
  <c r="V27" i="3" s="1"/>
  <c r="T30" i="43" s="1"/>
  <c r="D398" i="27"/>
  <c r="O27" i="3" s="1"/>
  <c r="M30" i="43" s="1"/>
  <c r="D33" i="27"/>
  <c r="D72" i="27"/>
  <c r="D36" i="27" s="1"/>
  <c r="D434" i="27"/>
  <c r="P27" i="3" s="1"/>
  <c r="N30" i="43" s="1"/>
  <c r="D686" i="27"/>
  <c r="W27" i="3" s="1"/>
  <c r="U30" i="43" s="1"/>
  <c r="D146" i="27"/>
  <c r="H27" i="3" s="1"/>
  <c r="F30" i="43" s="1"/>
  <c r="D74" i="26"/>
  <c r="C447" i="29"/>
  <c r="D447" i="29" s="1"/>
  <c r="C87" i="29"/>
  <c r="D87" i="29" s="1"/>
  <c r="C591" i="29"/>
  <c r="D591" i="29" s="1"/>
  <c r="C627" i="29"/>
  <c r="D627" i="29" s="1"/>
  <c r="C123" i="29"/>
  <c r="D123" i="29" s="1"/>
  <c r="C699" i="29"/>
  <c r="D699" i="29" s="1"/>
  <c r="C195" i="29"/>
  <c r="D195" i="29" s="1"/>
  <c r="C159" i="29"/>
  <c r="D159" i="29" s="1"/>
  <c r="C231" i="29"/>
  <c r="D231" i="29" s="1"/>
  <c r="C519" i="29"/>
  <c r="D519" i="29" s="1"/>
  <c r="C555" i="29"/>
  <c r="D555" i="29" s="1"/>
  <c r="C339" i="29"/>
  <c r="D339" i="29" s="1"/>
  <c r="C375" i="29"/>
  <c r="D375" i="29" s="1"/>
  <c r="C735" i="29"/>
  <c r="D735" i="29" s="1"/>
  <c r="C663" i="29"/>
  <c r="D663" i="29" s="1"/>
  <c r="C303" i="29"/>
  <c r="D303" i="29" s="1"/>
  <c r="C411" i="29"/>
  <c r="D411" i="29" s="1"/>
  <c r="C51" i="29"/>
  <c r="D51" i="29" s="1"/>
  <c r="C267" i="29"/>
  <c r="D267" i="29" s="1"/>
  <c r="B28" i="9"/>
  <c r="A27" i="9"/>
  <c r="B31" i="3"/>
  <c r="B31" i="4"/>
  <c r="A1" i="31" l="1"/>
  <c r="A2" i="31" s="1"/>
  <c r="C51" i="31" s="1"/>
  <c r="D51" i="31" s="1"/>
  <c r="B34" i="43"/>
  <c r="C627" i="30"/>
  <c r="D627" i="30" s="1"/>
  <c r="D645" i="30" s="1"/>
  <c r="D648" i="30" s="1"/>
  <c r="C699" i="30"/>
  <c r="D699" i="30" s="1"/>
  <c r="D718" i="30" s="1"/>
  <c r="C375" i="30"/>
  <c r="D375" i="30" s="1"/>
  <c r="D394" i="30" s="1"/>
  <c r="C51" i="30"/>
  <c r="D51" i="30" s="1"/>
  <c r="D69" i="30" s="1"/>
  <c r="C195" i="30"/>
  <c r="D195" i="30" s="1"/>
  <c r="D213" i="30" s="1"/>
  <c r="D216" i="30" s="1"/>
  <c r="C555" i="30"/>
  <c r="D555" i="30" s="1"/>
  <c r="D573" i="30" s="1"/>
  <c r="D576" i="30" s="1"/>
  <c r="C303" i="30"/>
  <c r="D303" i="30" s="1"/>
  <c r="D322" i="30" s="1"/>
  <c r="C447" i="30"/>
  <c r="D447" i="30" s="1"/>
  <c r="D465" i="30" s="1"/>
  <c r="D468" i="30" s="1"/>
  <c r="C735" i="30"/>
  <c r="D735" i="30" s="1"/>
  <c r="D754" i="30" s="1"/>
  <c r="D33" i="28"/>
  <c r="D326" i="28"/>
  <c r="M28" i="3" s="1"/>
  <c r="K31" i="43" s="1"/>
  <c r="C267" i="30"/>
  <c r="D267" i="30" s="1"/>
  <c r="D285" i="30" s="1"/>
  <c r="D288" i="30" s="1"/>
  <c r="C339" i="30"/>
  <c r="D339" i="30" s="1"/>
  <c r="D357" i="30" s="1"/>
  <c r="D360" i="30" s="1"/>
  <c r="C159" i="30"/>
  <c r="D159" i="30" s="1"/>
  <c r="D177" i="30" s="1"/>
  <c r="D180" i="30" s="1"/>
  <c r="C591" i="30"/>
  <c r="D591" i="30" s="1"/>
  <c r="D610" i="30" s="1"/>
  <c r="D34" i="28"/>
  <c r="C123" i="30"/>
  <c r="D123" i="30" s="1"/>
  <c r="D141" i="30" s="1"/>
  <c r="D144" i="30" s="1"/>
  <c r="C87" i="30"/>
  <c r="D87" i="30" s="1"/>
  <c r="D105" i="30" s="1"/>
  <c r="D108" i="30" s="1"/>
  <c r="C483" i="30"/>
  <c r="D483" i="30" s="1"/>
  <c r="D501" i="30" s="1"/>
  <c r="D504" i="30" s="1"/>
  <c r="C519" i="30"/>
  <c r="D519" i="30" s="1"/>
  <c r="D537" i="30" s="1"/>
  <c r="D540" i="30" s="1"/>
  <c r="C411" i="30"/>
  <c r="D411" i="30" s="1"/>
  <c r="D430" i="30" s="1"/>
  <c r="C663" i="30"/>
  <c r="D663" i="30" s="1"/>
  <c r="D682" i="30" s="1"/>
  <c r="D36" i="28"/>
  <c r="D506" i="29"/>
  <c r="R29" i="3" s="1"/>
  <c r="P32" i="43" s="1"/>
  <c r="D646" i="30"/>
  <c r="D250" i="30"/>
  <c r="D249" i="30"/>
  <c r="D252" i="30" s="1"/>
  <c r="D249" i="29"/>
  <c r="D252" i="29" s="1"/>
  <c r="D250" i="29"/>
  <c r="D718" i="29"/>
  <c r="D717" i="29"/>
  <c r="D720" i="29" s="1"/>
  <c r="D322" i="29"/>
  <c r="D321" i="29"/>
  <c r="D324" i="29" s="1"/>
  <c r="D15" i="29"/>
  <c r="D141" i="29"/>
  <c r="D144" i="29" s="1"/>
  <c r="D142" i="29"/>
  <c r="D681" i="29"/>
  <c r="D684" i="29" s="1"/>
  <c r="D682" i="29"/>
  <c r="D645" i="29"/>
  <c r="D648" i="29" s="1"/>
  <c r="D646" i="29"/>
  <c r="D429" i="29"/>
  <c r="D432" i="29" s="1"/>
  <c r="D430" i="29"/>
  <c r="D69" i="29"/>
  <c r="D70" i="29"/>
  <c r="D753" i="29"/>
  <c r="D756" i="29" s="1"/>
  <c r="D754" i="29"/>
  <c r="D178" i="29"/>
  <c r="D177" i="29"/>
  <c r="D180" i="29" s="1"/>
  <c r="D609" i="29"/>
  <c r="D612" i="29" s="1"/>
  <c r="D610" i="29"/>
  <c r="D358" i="29"/>
  <c r="D357" i="29"/>
  <c r="D360" i="29" s="1"/>
  <c r="D106" i="29"/>
  <c r="D105" i="29"/>
  <c r="D108" i="29" s="1"/>
  <c r="D394" i="29"/>
  <c r="D393" i="29"/>
  <c r="D396" i="29" s="1"/>
  <c r="D466" i="29"/>
  <c r="D465" i="29"/>
  <c r="D468" i="29" s="1"/>
  <c r="D285" i="29"/>
  <c r="D288" i="29" s="1"/>
  <c r="D286" i="29"/>
  <c r="D573" i="29"/>
  <c r="D576" i="29" s="1"/>
  <c r="D574" i="29"/>
  <c r="D537" i="29"/>
  <c r="D540" i="29" s="1"/>
  <c r="D538" i="29"/>
  <c r="D213" i="29"/>
  <c r="D216" i="29" s="1"/>
  <c r="D214" i="29"/>
  <c r="D74" i="28"/>
  <c r="D74" i="27"/>
  <c r="D38" i="27" s="1"/>
  <c r="D38" i="26"/>
  <c r="F26" i="3"/>
  <c r="C15" i="29"/>
  <c r="C735" i="31"/>
  <c r="D735" i="31" s="1"/>
  <c r="C663" i="31"/>
  <c r="D663" i="31" s="1"/>
  <c r="C483" i="31"/>
  <c r="D483" i="31" s="1"/>
  <c r="C303" i="31"/>
  <c r="D303" i="31" s="1"/>
  <c r="C123" i="31"/>
  <c r="D123" i="31" s="1"/>
  <c r="C447" i="31"/>
  <c r="D447" i="31" s="1"/>
  <c r="C519" i="31"/>
  <c r="D519" i="31" s="1"/>
  <c r="C87" i="31"/>
  <c r="D87" i="31" s="1"/>
  <c r="C267" i="31"/>
  <c r="D267" i="31" s="1"/>
  <c r="C195" i="31"/>
  <c r="D195" i="31" s="1"/>
  <c r="B29" i="9"/>
  <c r="A28" i="9"/>
  <c r="B32" i="3"/>
  <c r="B32" i="4"/>
  <c r="C15" i="30"/>
  <c r="D717" i="30" l="1"/>
  <c r="D720" i="30" s="1"/>
  <c r="D722" i="30" s="1"/>
  <c r="X30" i="3" s="1"/>
  <c r="V33" i="43" s="1"/>
  <c r="C591" i="31"/>
  <c r="D591" i="31" s="1"/>
  <c r="D610" i="31" s="1"/>
  <c r="C627" i="31"/>
  <c r="D627" i="31" s="1"/>
  <c r="D645" i="31" s="1"/>
  <c r="D648" i="31" s="1"/>
  <c r="D538" i="30"/>
  <c r="C375" i="31"/>
  <c r="D375" i="31" s="1"/>
  <c r="D394" i="31" s="1"/>
  <c r="C555" i="31"/>
  <c r="D555" i="31" s="1"/>
  <c r="D573" i="31" s="1"/>
  <c r="D576" i="31" s="1"/>
  <c r="C339" i="31"/>
  <c r="D339" i="31" s="1"/>
  <c r="D358" i="31" s="1"/>
  <c r="C159" i="31"/>
  <c r="D159" i="31" s="1"/>
  <c r="D177" i="31" s="1"/>
  <c r="D180" i="31" s="1"/>
  <c r="C411" i="31"/>
  <c r="D411" i="31" s="1"/>
  <c r="D429" i="31" s="1"/>
  <c r="D432" i="31" s="1"/>
  <c r="C699" i="31"/>
  <c r="D699" i="31" s="1"/>
  <c r="D718" i="31" s="1"/>
  <c r="D393" i="30"/>
  <c r="D396" i="30" s="1"/>
  <c r="D398" i="30" s="1"/>
  <c r="O30" i="3" s="1"/>
  <c r="M33" i="43" s="1"/>
  <c r="C231" i="31"/>
  <c r="D231" i="31" s="1"/>
  <c r="A1" i="32"/>
  <c r="B35" i="43"/>
  <c r="D214" i="30"/>
  <c r="D218" i="30" s="1"/>
  <c r="J30" i="3" s="1"/>
  <c r="H33" i="43" s="1"/>
  <c r="D502" i="30"/>
  <c r="D506" i="30" s="1"/>
  <c r="R30" i="3" s="1"/>
  <c r="P33" i="43" s="1"/>
  <c r="D70" i="30"/>
  <c r="D753" i="30"/>
  <c r="D756" i="30" s="1"/>
  <c r="D758" i="30" s="1"/>
  <c r="Y30" i="3" s="1"/>
  <c r="W33" i="43" s="1"/>
  <c r="D574" i="30"/>
  <c r="D578" i="30" s="1"/>
  <c r="T30" i="3" s="1"/>
  <c r="R33" i="43" s="1"/>
  <c r="D178" i="30"/>
  <c r="D182" i="30" s="1"/>
  <c r="I30" i="3" s="1"/>
  <c r="G33" i="43" s="1"/>
  <c r="D609" i="30"/>
  <c r="D612" i="30" s="1"/>
  <c r="D614" i="30" s="1"/>
  <c r="U30" i="3" s="1"/>
  <c r="S33" i="43" s="1"/>
  <c r="D466" i="30"/>
  <c r="D470" i="30" s="1"/>
  <c r="Q30" i="3" s="1"/>
  <c r="O33" i="43" s="1"/>
  <c r="D321" i="30"/>
  <c r="D324" i="30" s="1"/>
  <c r="D326" i="30" s="1"/>
  <c r="M30" i="3" s="1"/>
  <c r="K33" i="43" s="1"/>
  <c r="D681" i="30"/>
  <c r="D684" i="30" s="1"/>
  <c r="D686" i="30" s="1"/>
  <c r="W30" i="3" s="1"/>
  <c r="U33" i="43" s="1"/>
  <c r="D429" i="30"/>
  <c r="D432" i="30" s="1"/>
  <c r="D434" i="30" s="1"/>
  <c r="P30" i="3" s="1"/>
  <c r="N33" i="43" s="1"/>
  <c r="D26" i="3"/>
  <c r="C26" i="3" s="1"/>
  <c r="D29" i="43"/>
  <c r="C29" i="43" s="1"/>
  <c r="D286" i="30"/>
  <c r="D290" i="30" s="1"/>
  <c r="L30" i="3" s="1"/>
  <c r="J33" i="43" s="1"/>
  <c r="D38" i="28"/>
  <c r="D358" i="30"/>
  <c r="D362" i="30" s="1"/>
  <c r="N30" i="3" s="1"/>
  <c r="L33" i="43" s="1"/>
  <c r="D142" i="30"/>
  <c r="D146" i="30" s="1"/>
  <c r="H30" i="3" s="1"/>
  <c r="F33" i="43" s="1"/>
  <c r="D106" i="30"/>
  <c r="D110" i="30" s="1"/>
  <c r="G30" i="3" s="1"/>
  <c r="E33" i="43" s="1"/>
  <c r="D15" i="30"/>
  <c r="D326" i="29"/>
  <c r="M29" i="3" s="1"/>
  <c r="K32" i="43" s="1"/>
  <c r="D578" i="29"/>
  <c r="T29" i="3" s="1"/>
  <c r="R32" i="43" s="1"/>
  <c r="D758" i="29"/>
  <c r="Y29" i="3" s="1"/>
  <c r="W32" i="43" s="1"/>
  <c r="D398" i="29"/>
  <c r="O29" i="3" s="1"/>
  <c r="M32" i="43" s="1"/>
  <c r="D182" i="29"/>
  <c r="I29" i="3" s="1"/>
  <c r="G32" i="43" s="1"/>
  <c r="D722" i="29"/>
  <c r="X29" i="3" s="1"/>
  <c r="V32" i="43" s="1"/>
  <c r="D254" i="30"/>
  <c r="K30" i="3" s="1"/>
  <c r="I33" i="43" s="1"/>
  <c r="D542" i="30"/>
  <c r="S30" i="3" s="1"/>
  <c r="Q33" i="43" s="1"/>
  <c r="D290" i="29"/>
  <c r="L29" i="3" s="1"/>
  <c r="J32" i="43" s="1"/>
  <c r="D362" i="29"/>
  <c r="N29" i="3" s="1"/>
  <c r="L32" i="43" s="1"/>
  <c r="D614" i="29"/>
  <c r="U29" i="3" s="1"/>
  <c r="S32" i="43" s="1"/>
  <c r="D69" i="31"/>
  <c r="D70" i="31"/>
  <c r="D286" i="31"/>
  <c r="D285" i="31"/>
  <c r="D288" i="31" s="1"/>
  <c r="D538" i="31"/>
  <c r="D537" i="31"/>
  <c r="D540" i="31" s="1"/>
  <c r="D106" i="31"/>
  <c r="D105" i="31"/>
  <c r="D108" i="31" s="1"/>
  <c r="D466" i="31"/>
  <c r="D465" i="31"/>
  <c r="D468" i="31" s="1"/>
  <c r="D142" i="31"/>
  <c r="D141" i="31"/>
  <c r="D144" i="31" s="1"/>
  <c r="D322" i="31"/>
  <c r="D321" i="31"/>
  <c r="D324" i="31" s="1"/>
  <c r="D502" i="31"/>
  <c r="D501" i="31"/>
  <c r="D504" i="31" s="1"/>
  <c r="D213" i="31"/>
  <c r="D216" i="31" s="1"/>
  <c r="D214" i="31"/>
  <c r="D681" i="31"/>
  <c r="D684" i="31" s="1"/>
  <c r="D682" i="31"/>
  <c r="D609" i="31"/>
  <c r="D612" i="31" s="1"/>
  <c r="D754" i="31"/>
  <c r="D753" i="31"/>
  <c r="D756" i="31" s="1"/>
  <c r="D72" i="30"/>
  <c r="D650" i="30"/>
  <c r="V30" i="3" s="1"/>
  <c r="T33" i="43" s="1"/>
  <c r="D72" i="29"/>
  <c r="D74" i="29" s="1"/>
  <c r="D33" i="29"/>
  <c r="D218" i="29"/>
  <c r="J29" i="3" s="1"/>
  <c r="H32" i="43" s="1"/>
  <c r="D470" i="29"/>
  <c r="Q29" i="3" s="1"/>
  <c r="O32" i="43" s="1"/>
  <c r="D434" i="29"/>
  <c r="P29" i="3" s="1"/>
  <c r="N32" i="43" s="1"/>
  <c r="D542" i="29"/>
  <c r="S29" i="3" s="1"/>
  <c r="Q32" i="43" s="1"/>
  <c r="D650" i="29"/>
  <c r="V29" i="3" s="1"/>
  <c r="T32" i="43" s="1"/>
  <c r="D686" i="29"/>
  <c r="W29" i="3" s="1"/>
  <c r="U32" i="43" s="1"/>
  <c r="D110" i="29"/>
  <c r="G29" i="3" s="1"/>
  <c r="E32" i="43" s="1"/>
  <c r="D254" i="29"/>
  <c r="K29" i="3" s="1"/>
  <c r="I32" i="43" s="1"/>
  <c r="D34" i="29"/>
  <c r="D146" i="29"/>
  <c r="H29" i="3" s="1"/>
  <c r="F32" i="43" s="1"/>
  <c r="F27" i="3"/>
  <c r="A2" i="32"/>
  <c r="C519" i="32" s="1"/>
  <c r="D519" i="32" s="1"/>
  <c r="B30" i="9"/>
  <c r="A29" i="9"/>
  <c r="B33" i="3"/>
  <c r="B33" i="4"/>
  <c r="F28" i="3"/>
  <c r="C15" i="31"/>
  <c r="D646" i="31" l="1"/>
  <c r="D393" i="31"/>
  <c r="D396" i="31" s="1"/>
  <c r="D15" i="31"/>
  <c r="D178" i="31"/>
  <c r="D717" i="31"/>
  <c r="D720" i="31" s="1"/>
  <c r="D357" i="31"/>
  <c r="D360" i="31" s="1"/>
  <c r="D362" i="31" s="1"/>
  <c r="N31" i="3" s="1"/>
  <c r="L34" i="43" s="1"/>
  <c r="D574" i="31"/>
  <c r="D578" i="31" s="1"/>
  <c r="T31" i="3" s="1"/>
  <c r="R34" i="43" s="1"/>
  <c r="D33" i="30"/>
  <c r="D430" i="31"/>
  <c r="D250" i="31"/>
  <c r="D249" i="31"/>
  <c r="D252" i="31" s="1"/>
  <c r="A1" i="33"/>
  <c r="B36" i="43"/>
  <c r="D36" i="30"/>
  <c r="D28" i="3"/>
  <c r="C28" i="3" s="1"/>
  <c r="D31" i="43"/>
  <c r="C31" i="43" s="1"/>
  <c r="D27" i="3"/>
  <c r="C27" i="3" s="1"/>
  <c r="D30" i="43"/>
  <c r="C30" i="43" s="1"/>
  <c r="D34" i="30"/>
  <c r="D470" i="31"/>
  <c r="Q31" i="3" s="1"/>
  <c r="O34" i="43" s="1"/>
  <c r="D290" i="31"/>
  <c r="L31" i="3" s="1"/>
  <c r="J34" i="43" s="1"/>
  <c r="D36" i="29"/>
  <c r="D146" i="31"/>
  <c r="H31" i="3" s="1"/>
  <c r="F34" i="43" s="1"/>
  <c r="D218" i="31"/>
  <c r="J31" i="3" s="1"/>
  <c r="H34" i="43" s="1"/>
  <c r="D434" i="31"/>
  <c r="P31" i="3" s="1"/>
  <c r="N34" i="43" s="1"/>
  <c r="D686" i="31"/>
  <c r="W31" i="3" s="1"/>
  <c r="U34" i="43" s="1"/>
  <c r="D182" i="31"/>
  <c r="I31" i="3" s="1"/>
  <c r="G34" i="43" s="1"/>
  <c r="D398" i="31"/>
  <c r="O31" i="3" s="1"/>
  <c r="M34" i="43" s="1"/>
  <c r="D542" i="31"/>
  <c r="S31" i="3" s="1"/>
  <c r="Q34" i="43" s="1"/>
  <c r="D74" i="30"/>
  <c r="D38" i="30" s="1"/>
  <c r="D537" i="32"/>
  <c r="D540" i="32" s="1"/>
  <c r="D538" i="32"/>
  <c r="D614" i="31"/>
  <c r="U31" i="3" s="1"/>
  <c r="S34" i="43" s="1"/>
  <c r="D506" i="31"/>
  <c r="R31" i="3" s="1"/>
  <c r="P34" i="43" s="1"/>
  <c r="D110" i="31"/>
  <c r="G31" i="3" s="1"/>
  <c r="E34" i="43" s="1"/>
  <c r="D72" i="31"/>
  <c r="D650" i="31"/>
  <c r="V31" i="3" s="1"/>
  <c r="T34" i="43" s="1"/>
  <c r="D758" i="31"/>
  <c r="Y31" i="3" s="1"/>
  <c r="W34" i="43" s="1"/>
  <c r="D326" i="31"/>
  <c r="M31" i="3" s="1"/>
  <c r="K34" i="43" s="1"/>
  <c r="D722" i="31"/>
  <c r="X31" i="3" s="1"/>
  <c r="V34" i="43" s="1"/>
  <c r="D38" i="29"/>
  <c r="F29" i="3"/>
  <c r="C663" i="32"/>
  <c r="D663" i="32" s="1"/>
  <c r="C195" i="32"/>
  <c r="D195" i="32" s="1"/>
  <c r="C411" i="32"/>
  <c r="D411" i="32" s="1"/>
  <c r="C735" i="32"/>
  <c r="D735" i="32" s="1"/>
  <c r="C267" i="32"/>
  <c r="D267" i="32" s="1"/>
  <c r="C447" i="32"/>
  <c r="D447" i="32" s="1"/>
  <c r="C159" i="32"/>
  <c r="D159" i="32" s="1"/>
  <c r="C699" i="32"/>
  <c r="D699" i="32" s="1"/>
  <c r="C231" i="32"/>
  <c r="D231" i="32" s="1"/>
  <c r="C303" i="32"/>
  <c r="D303" i="32" s="1"/>
  <c r="C51" i="32"/>
  <c r="D51" i="32" s="1"/>
  <c r="C123" i="32"/>
  <c r="D123" i="32" s="1"/>
  <c r="C87" i="32"/>
  <c r="D87" i="32" s="1"/>
  <c r="C627" i="32"/>
  <c r="D627" i="32" s="1"/>
  <c r="C591" i="32"/>
  <c r="D591" i="32" s="1"/>
  <c r="C483" i="32"/>
  <c r="D483" i="32" s="1"/>
  <c r="C555" i="32"/>
  <c r="D555" i="32" s="1"/>
  <c r="C375" i="32"/>
  <c r="D375" i="32" s="1"/>
  <c r="C339" i="32"/>
  <c r="D339" i="32" s="1"/>
  <c r="A2" i="33"/>
  <c r="B31" i="9"/>
  <c r="A30" i="9"/>
  <c r="B34" i="3"/>
  <c r="B34" i="4"/>
  <c r="D33" i="31" l="1"/>
  <c r="D34" i="31"/>
  <c r="D254" i="31"/>
  <c r="K31" i="3" s="1"/>
  <c r="I34" i="43" s="1"/>
  <c r="A1" i="34"/>
  <c r="B37" i="43"/>
  <c r="D36" i="31"/>
  <c r="D29" i="3"/>
  <c r="C29" i="3" s="1"/>
  <c r="D32" i="43"/>
  <c r="C32" i="43" s="1"/>
  <c r="D70" i="32"/>
  <c r="D69" i="32"/>
  <c r="D718" i="32"/>
  <c r="D717" i="32"/>
  <c r="D720" i="32" s="1"/>
  <c r="D15" i="32"/>
  <c r="D321" i="32"/>
  <c r="D324" i="32" s="1"/>
  <c r="D322" i="32"/>
  <c r="D178" i="32"/>
  <c r="D177" i="32"/>
  <c r="D180" i="32" s="1"/>
  <c r="D250" i="32"/>
  <c r="D249" i="32"/>
  <c r="D252" i="32" s="1"/>
  <c r="D466" i="32"/>
  <c r="D465" i="32"/>
  <c r="D468" i="32" s="1"/>
  <c r="D645" i="32"/>
  <c r="D648" i="32" s="1"/>
  <c r="D646" i="32"/>
  <c r="D286" i="32"/>
  <c r="D285" i="32"/>
  <c r="D288" i="32" s="1"/>
  <c r="D357" i="32"/>
  <c r="D360" i="32" s="1"/>
  <c r="D358" i="32"/>
  <c r="D754" i="32"/>
  <c r="D753" i="32"/>
  <c r="D756" i="32" s="1"/>
  <c r="D609" i="32"/>
  <c r="D612" i="32" s="1"/>
  <c r="D610" i="32"/>
  <c r="D142" i="32"/>
  <c r="D141" i="32"/>
  <c r="D144" i="32" s="1"/>
  <c r="D430" i="32"/>
  <c r="D429" i="32"/>
  <c r="D432" i="32" s="1"/>
  <c r="D501" i="32"/>
  <c r="D504" i="32" s="1"/>
  <c r="D502" i="32"/>
  <c r="D105" i="32"/>
  <c r="D108" i="32" s="1"/>
  <c r="D106" i="32"/>
  <c r="D393" i="32"/>
  <c r="D396" i="32" s="1"/>
  <c r="D394" i="32"/>
  <c r="D214" i="32"/>
  <c r="D213" i="32"/>
  <c r="D216" i="32" s="1"/>
  <c r="D542" i="32"/>
  <c r="S32" i="3" s="1"/>
  <c r="Q35" i="43" s="1"/>
  <c r="D573" i="32"/>
  <c r="D576" i="32" s="1"/>
  <c r="D574" i="32"/>
  <c r="D681" i="32"/>
  <c r="D684" i="32" s="1"/>
  <c r="D682" i="32"/>
  <c r="D74" i="31"/>
  <c r="C15" i="32"/>
  <c r="A2" i="34"/>
  <c r="F30" i="3"/>
  <c r="B32" i="9"/>
  <c r="A31" i="9"/>
  <c r="B35" i="4"/>
  <c r="B35" i="3"/>
  <c r="C267" i="33"/>
  <c r="D267" i="33" s="1"/>
  <c r="C735" i="33"/>
  <c r="D735" i="33" s="1"/>
  <c r="C339" i="33"/>
  <c r="D339" i="33" s="1"/>
  <c r="C483" i="33"/>
  <c r="D483" i="33" s="1"/>
  <c r="C231" i="33"/>
  <c r="D231" i="33" s="1"/>
  <c r="C627" i="33"/>
  <c r="D627" i="33" s="1"/>
  <c r="C87" i="33"/>
  <c r="D87" i="33" s="1"/>
  <c r="C303" i="33"/>
  <c r="D303" i="33" s="1"/>
  <c r="C51" i="33"/>
  <c r="D51" i="33" s="1"/>
  <c r="C663" i="33"/>
  <c r="D663" i="33" s="1"/>
  <c r="C591" i="33"/>
  <c r="D591" i="33" s="1"/>
  <c r="C699" i="33"/>
  <c r="D699" i="33" s="1"/>
  <c r="C519" i="33"/>
  <c r="D519" i="33" s="1"/>
  <c r="C447" i="33"/>
  <c r="D447" i="33" s="1"/>
  <c r="C195" i="33"/>
  <c r="D195" i="33" s="1"/>
  <c r="C411" i="33"/>
  <c r="D411" i="33" s="1"/>
  <c r="C123" i="33"/>
  <c r="D123" i="33" s="1"/>
  <c r="C555" i="33"/>
  <c r="D555" i="33" s="1"/>
  <c r="C375" i="33"/>
  <c r="D375" i="33" s="1"/>
  <c r="C159" i="33"/>
  <c r="D159" i="33" s="1"/>
  <c r="D38" i="31" l="1"/>
  <c r="A1" i="35"/>
  <c r="B38" i="43"/>
  <c r="D30" i="3"/>
  <c r="D33" i="43"/>
  <c r="C33" i="43" s="1"/>
  <c r="D146" i="32"/>
  <c r="H32" i="3" s="1"/>
  <c r="F35" i="43" s="1"/>
  <c r="D290" i="32"/>
  <c r="L32" i="3" s="1"/>
  <c r="J35" i="43" s="1"/>
  <c r="D326" i="32"/>
  <c r="M32" i="3" s="1"/>
  <c r="K35" i="43" s="1"/>
  <c r="D718" i="33"/>
  <c r="D717" i="33"/>
  <c r="D720" i="33" s="1"/>
  <c r="D501" i="33"/>
  <c r="D504" i="33" s="1"/>
  <c r="D502" i="33"/>
  <c r="D610" i="33"/>
  <c r="D609" i="33"/>
  <c r="D612" i="33" s="1"/>
  <c r="D358" i="33"/>
  <c r="D357" i="33"/>
  <c r="D360" i="33" s="1"/>
  <c r="D574" i="33"/>
  <c r="D573" i="33"/>
  <c r="D576" i="33" s="1"/>
  <c r="D681" i="33"/>
  <c r="D684" i="33" s="1"/>
  <c r="D682" i="33"/>
  <c r="D754" i="33"/>
  <c r="D753" i="33"/>
  <c r="D756" i="33" s="1"/>
  <c r="D141" i="33"/>
  <c r="D144" i="33" s="1"/>
  <c r="D142" i="33"/>
  <c r="D69" i="33"/>
  <c r="D70" i="33"/>
  <c r="D285" i="33"/>
  <c r="D288" i="33" s="1"/>
  <c r="D286" i="33"/>
  <c r="D430" i="33"/>
  <c r="D429" i="33"/>
  <c r="D432" i="33" s="1"/>
  <c r="D322" i="33"/>
  <c r="D321" i="33"/>
  <c r="D324" i="33" s="1"/>
  <c r="D393" i="33"/>
  <c r="D396" i="33" s="1"/>
  <c r="D394" i="33"/>
  <c r="D213" i="33"/>
  <c r="D216" i="33" s="1"/>
  <c r="D214" i="33"/>
  <c r="D105" i="33"/>
  <c r="D108" i="33" s="1"/>
  <c r="D106" i="33"/>
  <c r="D466" i="33"/>
  <c r="D465" i="33"/>
  <c r="D468" i="33" s="1"/>
  <c r="D646" i="33"/>
  <c r="D645" i="33"/>
  <c r="D648" i="33" s="1"/>
  <c r="D15" i="33"/>
  <c r="D178" i="33"/>
  <c r="D177" i="33"/>
  <c r="D180" i="33" s="1"/>
  <c r="D538" i="33"/>
  <c r="D537" i="33"/>
  <c r="D540" i="33" s="1"/>
  <c r="D249" i="33"/>
  <c r="D252" i="33" s="1"/>
  <c r="D250" i="33"/>
  <c r="D686" i="32"/>
  <c r="W32" i="3" s="1"/>
  <c r="U35" i="43" s="1"/>
  <c r="D110" i="32"/>
  <c r="G32" i="3" s="1"/>
  <c r="E35" i="43" s="1"/>
  <c r="D614" i="32"/>
  <c r="U32" i="3" s="1"/>
  <c r="S35" i="43" s="1"/>
  <c r="D578" i="32"/>
  <c r="T32" i="3" s="1"/>
  <c r="R35" i="43" s="1"/>
  <c r="D650" i="32"/>
  <c r="V32" i="3" s="1"/>
  <c r="T35" i="43" s="1"/>
  <c r="D506" i="32"/>
  <c r="R32" i="3" s="1"/>
  <c r="P35" i="43" s="1"/>
  <c r="D758" i="32"/>
  <c r="Y32" i="3" s="1"/>
  <c r="W35" i="43" s="1"/>
  <c r="D470" i="32"/>
  <c r="Q32" i="3" s="1"/>
  <c r="O35" i="43" s="1"/>
  <c r="D722" i="32"/>
  <c r="X32" i="3" s="1"/>
  <c r="V35" i="43" s="1"/>
  <c r="D218" i="32"/>
  <c r="J32" i="3" s="1"/>
  <c r="H35" i="43" s="1"/>
  <c r="D434" i="32"/>
  <c r="P32" i="3" s="1"/>
  <c r="N35" i="43" s="1"/>
  <c r="D362" i="32"/>
  <c r="N32" i="3" s="1"/>
  <c r="L35" i="43" s="1"/>
  <c r="D254" i="32"/>
  <c r="K32" i="3" s="1"/>
  <c r="I35" i="43" s="1"/>
  <c r="D72" i="32"/>
  <c r="D36" i="32" s="1"/>
  <c r="D33" i="32"/>
  <c r="D398" i="32"/>
  <c r="O32" i="3" s="1"/>
  <c r="M35" i="43" s="1"/>
  <c r="D182" i="32"/>
  <c r="I32" i="3" s="1"/>
  <c r="G35" i="43" s="1"/>
  <c r="D34" i="32"/>
  <c r="A2" i="35"/>
  <c r="C159" i="35" s="1"/>
  <c r="D159" i="35" s="1"/>
  <c r="C15" i="33"/>
  <c r="C30" i="3"/>
  <c r="B33" i="9"/>
  <c r="A32" i="9"/>
  <c r="B36" i="4"/>
  <c r="B36" i="3"/>
  <c r="C123" i="34"/>
  <c r="D123" i="34" s="1"/>
  <c r="C87" i="34"/>
  <c r="D87" i="34" s="1"/>
  <c r="C159" i="34"/>
  <c r="D159" i="34" s="1"/>
  <c r="C483" i="34"/>
  <c r="D483" i="34" s="1"/>
  <c r="C555" i="34"/>
  <c r="D555" i="34" s="1"/>
  <c r="C195" i="34"/>
  <c r="D195" i="34" s="1"/>
  <c r="C699" i="34"/>
  <c r="D699" i="34" s="1"/>
  <c r="C447" i="34"/>
  <c r="D447" i="34" s="1"/>
  <c r="C51" i="34"/>
  <c r="D51" i="34" s="1"/>
  <c r="C591" i="34"/>
  <c r="D591" i="34" s="1"/>
  <c r="C663" i="34"/>
  <c r="D663" i="34" s="1"/>
  <c r="C627" i="34"/>
  <c r="D627" i="34" s="1"/>
  <c r="C267" i="34"/>
  <c r="D267" i="34" s="1"/>
  <c r="C339" i="34"/>
  <c r="D339" i="34" s="1"/>
  <c r="C375" i="34"/>
  <c r="D375" i="34" s="1"/>
  <c r="C735" i="34"/>
  <c r="D735" i="34" s="1"/>
  <c r="C519" i="34"/>
  <c r="D519" i="34" s="1"/>
  <c r="C231" i="34"/>
  <c r="D231" i="34" s="1"/>
  <c r="C411" i="34"/>
  <c r="D411" i="34" s="1"/>
  <c r="C303" i="34"/>
  <c r="D303" i="34" s="1"/>
  <c r="F31" i="3"/>
  <c r="A1" i="36" l="1"/>
  <c r="B39" i="43"/>
  <c r="D31" i="3"/>
  <c r="D34" i="43"/>
  <c r="C34" i="43" s="1"/>
  <c r="D362" i="33"/>
  <c r="N33" i="3" s="1"/>
  <c r="L36" i="43" s="1"/>
  <c r="D542" i="33"/>
  <c r="S33" i="3" s="1"/>
  <c r="Q36" i="43" s="1"/>
  <c r="D146" i="33"/>
  <c r="H33" i="3" s="1"/>
  <c r="F36" i="43" s="1"/>
  <c r="D290" i="33"/>
  <c r="D506" i="33"/>
  <c r="R33" i="3" s="1"/>
  <c r="P36" i="43" s="1"/>
  <c r="D470" i="33"/>
  <c r="Q33" i="3" s="1"/>
  <c r="O36" i="43" s="1"/>
  <c r="D110" i="33"/>
  <c r="G33" i="3" s="1"/>
  <c r="E36" i="43" s="1"/>
  <c r="D614" i="33"/>
  <c r="U33" i="3" s="1"/>
  <c r="S36" i="43" s="1"/>
  <c r="D178" i="35"/>
  <c r="D177" i="35"/>
  <c r="D180" i="35" s="1"/>
  <c r="D646" i="34"/>
  <c r="D645" i="34"/>
  <c r="D648" i="34" s="1"/>
  <c r="D681" i="34"/>
  <c r="D684" i="34" s="1"/>
  <c r="D682" i="34"/>
  <c r="D15" i="34"/>
  <c r="D177" i="34"/>
  <c r="D180" i="34" s="1"/>
  <c r="D178" i="34"/>
  <c r="D285" i="34"/>
  <c r="D288" i="34" s="1"/>
  <c r="D286" i="34"/>
  <c r="D249" i="34"/>
  <c r="D252" i="34" s="1"/>
  <c r="D250" i="34"/>
  <c r="D610" i="34"/>
  <c r="D609" i="34"/>
  <c r="D612" i="34" s="1"/>
  <c r="D105" i="34"/>
  <c r="D108" i="34" s="1"/>
  <c r="D106" i="34"/>
  <c r="D574" i="34"/>
  <c r="D573" i="34"/>
  <c r="D576" i="34" s="1"/>
  <c r="D537" i="34"/>
  <c r="D540" i="34" s="1"/>
  <c r="D538" i="34"/>
  <c r="D69" i="34"/>
  <c r="D70" i="34"/>
  <c r="D141" i="34"/>
  <c r="D144" i="34" s="1"/>
  <c r="D142" i="34"/>
  <c r="D321" i="34"/>
  <c r="D324" i="34" s="1"/>
  <c r="D322" i="34"/>
  <c r="D753" i="34"/>
  <c r="D756" i="34" s="1"/>
  <c r="D754" i="34"/>
  <c r="D466" i="34"/>
  <c r="D465" i="34"/>
  <c r="D468" i="34" s="1"/>
  <c r="D430" i="34"/>
  <c r="D429" i="34"/>
  <c r="D432" i="34" s="1"/>
  <c r="D394" i="34"/>
  <c r="D393" i="34"/>
  <c r="D396" i="34" s="1"/>
  <c r="D717" i="34"/>
  <c r="D720" i="34" s="1"/>
  <c r="D718" i="34"/>
  <c r="D501" i="34"/>
  <c r="D504" i="34" s="1"/>
  <c r="D502" i="34"/>
  <c r="D357" i="34"/>
  <c r="D360" i="34" s="1"/>
  <c r="D358" i="34"/>
  <c r="D213" i="34"/>
  <c r="D216" i="34" s="1"/>
  <c r="D214" i="34"/>
  <c r="D326" i="33"/>
  <c r="M33" i="3" s="1"/>
  <c r="K36" i="43" s="1"/>
  <c r="D434" i="33"/>
  <c r="P33" i="3" s="1"/>
  <c r="N36" i="43" s="1"/>
  <c r="D758" i="33"/>
  <c r="Y33" i="3" s="1"/>
  <c r="W36" i="43" s="1"/>
  <c r="D182" i="33"/>
  <c r="I33" i="3" s="1"/>
  <c r="G36" i="43" s="1"/>
  <c r="D218" i="33"/>
  <c r="J33" i="3" s="1"/>
  <c r="H36" i="43" s="1"/>
  <c r="D686" i="33"/>
  <c r="W33" i="3" s="1"/>
  <c r="U36" i="43" s="1"/>
  <c r="D34" i="33"/>
  <c r="D254" i="33"/>
  <c r="K33" i="3" s="1"/>
  <c r="I36" i="43" s="1"/>
  <c r="D650" i="33"/>
  <c r="V33" i="3" s="1"/>
  <c r="T36" i="43" s="1"/>
  <c r="D398" i="33"/>
  <c r="O33" i="3" s="1"/>
  <c r="M36" i="43" s="1"/>
  <c r="D72" i="33"/>
  <c r="D36" i="33" s="1"/>
  <c r="D33" i="33"/>
  <c r="D578" i="33"/>
  <c r="T33" i="3" s="1"/>
  <c r="R36" i="43" s="1"/>
  <c r="D722" i="33"/>
  <c r="X33" i="3" s="1"/>
  <c r="V36" i="43" s="1"/>
  <c r="D74" i="32"/>
  <c r="D38" i="32" s="1"/>
  <c r="C627" i="35"/>
  <c r="D627" i="35" s="1"/>
  <c r="C699" i="35"/>
  <c r="D699" i="35" s="1"/>
  <c r="C519" i="35"/>
  <c r="D519" i="35" s="1"/>
  <c r="C267" i="35"/>
  <c r="D267" i="35" s="1"/>
  <c r="C555" i="35"/>
  <c r="D555" i="35" s="1"/>
  <c r="C375" i="35"/>
  <c r="D375" i="35" s="1"/>
  <c r="C195" i="35"/>
  <c r="D195" i="35" s="1"/>
  <c r="C303" i="35"/>
  <c r="D303" i="35" s="1"/>
  <c r="C339" i="35"/>
  <c r="D339" i="35" s="1"/>
  <c r="C87" i="35"/>
  <c r="D87" i="35" s="1"/>
  <c r="C123" i="35"/>
  <c r="D123" i="35" s="1"/>
  <c r="C51" i="35"/>
  <c r="D51" i="35" s="1"/>
  <c r="C447" i="35"/>
  <c r="D447" i="35" s="1"/>
  <c r="C591" i="35"/>
  <c r="D591" i="35" s="1"/>
  <c r="C411" i="35"/>
  <c r="D411" i="35" s="1"/>
  <c r="C735" i="35"/>
  <c r="D735" i="35" s="1"/>
  <c r="C231" i="35"/>
  <c r="D231" i="35" s="1"/>
  <c r="C483" i="35"/>
  <c r="D483" i="35" s="1"/>
  <c r="C663" i="35"/>
  <c r="D663" i="35" s="1"/>
  <c r="B34" i="9"/>
  <c r="A33" i="9"/>
  <c r="B37" i="3"/>
  <c r="B37" i="4"/>
  <c r="L33" i="3"/>
  <c r="J36" i="43" s="1"/>
  <c r="C31" i="3"/>
  <c r="C15" i="34"/>
  <c r="A2" i="36"/>
  <c r="A1" i="37" l="1"/>
  <c r="B40" i="43"/>
  <c r="F32" i="3"/>
  <c r="A2" i="37"/>
  <c r="C555" i="37" s="1"/>
  <c r="D555" i="37" s="1"/>
  <c r="D470" i="34"/>
  <c r="Q34" i="3" s="1"/>
  <c r="O37" i="43" s="1"/>
  <c r="D614" i="34"/>
  <c r="U34" i="3" s="1"/>
  <c r="S37" i="43" s="1"/>
  <c r="D74" i="33"/>
  <c r="D38" i="33" s="1"/>
  <c r="D218" i="34"/>
  <c r="J34" i="3" s="1"/>
  <c r="H37" i="43" s="1"/>
  <c r="D398" i="34"/>
  <c r="O34" i="3" s="1"/>
  <c r="M37" i="43" s="1"/>
  <c r="D326" i="34"/>
  <c r="M34" i="3" s="1"/>
  <c r="K37" i="43" s="1"/>
  <c r="D290" i="34"/>
  <c r="L34" i="3" s="1"/>
  <c r="J37" i="43" s="1"/>
  <c r="D686" i="34"/>
  <c r="W34" i="3" s="1"/>
  <c r="U37" i="43" s="1"/>
  <c r="D542" i="34"/>
  <c r="S34" i="3" s="1"/>
  <c r="Q37" i="43" s="1"/>
  <c r="D466" i="35"/>
  <c r="D465" i="35"/>
  <c r="D468" i="35" s="1"/>
  <c r="D574" i="35"/>
  <c r="D573" i="35"/>
  <c r="D576" i="35" s="1"/>
  <c r="D15" i="35"/>
  <c r="D70" i="35"/>
  <c r="D69" i="35"/>
  <c r="D285" i="35"/>
  <c r="D288" i="35" s="1"/>
  <c r="D286" i="35"/>
  <c r="D141" i="35"/>
  <c r="D144" i="35" s="1"/>
  <c r="D142" i="35"/>
  <c r="D538" i="35"/>
  <c r="D537" i="35"/>
  <c r="D540" i="35" s="1"/>
  <c r="D501" i="35"/>
  <c r="D504" i="35" s="1"/>
  <c r="D502" i="35"/>
  <c r="D105" i="35"/>
  <c r="D108" i="35" s="1"/>
  <c r="D106" i="35"/>
  <c r="D717" i="35"/>
  <c r="D720" i="35" s="1"/>
  <c r="D718" i="35"/>
  <c r="D358" i="35"/>
  <c r="D357" i="35"/>
  <c r="D360" i="35" s="1"/>
  <c r="D645" i="35"/>
  <c r="D648" i="35" s="1"/>
  <c r="D646" i="35"/>
  <c r="D754" i="35"/>
  <c r="D753" i="35"/>
  <c r="D756" i="35" s="1"/>
  <c r="D321" i="35"/>
  <c r="D324" i="35" s="1"/>
  <c r="D322" i="35"/>
  <c r="D250" i="35"/>
  <c r="D249" i="35"/>
  <c r="D252" i="35" s="1"/>
  <c r="D214" i="35"/>
  <c r="D213" i="35"/>
  <c r="D216" i="35" s="1"/>
  <c r="D681" i="35"/>
  <c r="D684" i="35" s="1"/>
  <c r="D682" i="35"/>
  <c r="D429" i="35"/>
  <c r="D432" i="35" s="1"/>
  <c r="D430" i="35"/>
  <c r="D610" i="35"/>
  <c r="D609" i="35"/>
  <c r="D612" i="35" s="1"/>
  <c r="D393" i="35"/>
  <c r="D396" i="35" s="1"/>
  <c r="D394" i="35"/>
  <c r="D182" i="35"/>
  <c r="I35" i="3" s="1"/>
  <c r="G38" i="43" s="1"/>
  <c r="D362" i="34"/>
  <c r="N34" i="3" s="1"/>
  <c r="L37" i="43" s="1"/>
  <c r="D434" i="34"/>
  <c r="P34" i="3" s="1"/>
  <c r="N37" i="43" s="1"/>
  <c r="D146" i="34"/>
  <c r="H34" i="3" s="1"/>
  <c r="F37" i="43" s="1"/>
  <c r="D110" i="34"/>
  <c r="G34" i="3" s="1"/>
  <c r="E37" i="43" s="1"/>
  <c r="D182" i="34"/>
  <c r="I34" i="3" s="1"/>
  <c r="G37" i="43" s="1"/>
  <c r="D506" i="34"/>
  <c r="R34" i="3" s="1"/>
  <c r="P37" i="43" s="1"/>
  <c r="D33" i="34"/>
  <c r="D72" i="34"/>
  <c r="D36" i="34" s="1"/>
  <c r="D34" i="34"/>
  <c r="D722" i="34"/>
  <c r="X34" i="3" s="1"/>
  <c r="V37" i="43" s="1"/>
  <c r="D758" i="34"/>
  <c r="Y34" i="3" s="1"/>
  <c r="W37" i="43" s="1"/>
  <c r="D254" i="34"/>
  <c r="K34" i="3" s="1"/>
  <c r="I37" i="43" s="1"/>
  <c r="D578" i="34"/>
  <c r="T34" i="3" s="1"/>
  <c r="R37" i="43" s="1"/>
  <c r="D650" i="34"/>
  <c r="V34" i="3" s="1"/>
  <c r="T37" i="43" s="1"/>
  <c r="C15" i="35"/>
  <c r="C231" i="37"/>
  <c r="D231" i="37" s="1"/>
  <c r="C591" i="37"/>
  <c r="D591" i="37" s="1"/>
  <c r="B35" i="9"/>
  <c r="A34" i="9"/>
  <c r="B38" i="3"/>
  <c r="B38" i="4"/>
  <c r="C339" i="36"/>
  <c r="D339" i="36" s="1"/>
  <c r="C51" i="36"/>
  <c r="D51" i="36" s="1"/>
  <c r="C159" i="36"/>
  <c r="D159" i="36" s="1"/>
  <c r="C735" i="36"/>
  <c r="D735" i="36" s="1"/>
  <c r="C447" i="36"/>
  <c r="D447" i="36" s="1"/>
  <c r="C663" i="36"/>
  <c r="D663" i="36" s="1"/>
  <c r="C555" i="36"/>
  <c r="D555" i="36" s="1"/>
  <c r="C627" i="36"/>
  <c r="D627" i="36" s="1"/>
  <c r="C519" i="36"/>
  <c r="D519" i="36" s="1"/>
  <c r="C195" i="36"/>
  <c r="D195" i="36" s="1"/>
  <c r="C591" i="36"/>
  <c r="D591" i="36" s="1"/>
  <c r="C267" i="36"/>
  <c r="D267" i="36" s="1"/>
  <c r="C699" i="36"/>
  <c r="D699" i="36" s="1"/>
  <c r="C375" i="36"/>
  <c r="D375" i="36" s="1"/>
  <c r="C483" i="36"/>
  <c r="D483" i="36" s="1"/>
  <c r="C303" i="36"/>
  <c r="D303" i="36" s="1"/>
  <c r="C411" i="36"/>
  <c r="D411" i="36" s="1"/>
  <c r="C123" i="36"/>
  <c r="D123" i="36" s="1"/>
  <c r="C231" i="36"/>
  <c r="D231" i="36" s="1"/>
  <c r="C87" i="36"/>
  <c r="D87" i="36" s="1"/>
  <c r="C87" i="37" l="1"/>
  <c r="D87" i="37" s="1"/>
  <c r="D105" i="37" s="1"/>
  <c r="D108" i="37" s="1"/>
  <c r="C483" i="37"/>
  <c r="D483" i="37" s="1"/>
  <c r="C519" i="37"/>
  <c r="D519" i="37" s="1"/>
  <c r="D537" i="37" s="1"/>
  <c r="D540" i="37" s="1"/>
  <c r="C195" i="37"/>
  <c r="D195" i="37" s="1"/>
  <c r="D213" i="37" s="1"/>
  <c r="D216" i="37" s="1"/>
  <c r="A1" i="38"/>
  <c r="B41" i="43"/>
  <c r="C699" i="37"/>
  <c r="D699" i="37" s="1"/>
  <c r="D718" i="37" s="1"/>
  <c r="C339" i="37"/>
  <c r="D339" i="37" s="1"/>
  <c r="D357" i="37" s="1"/>
  <c r="D360" i="37" s="1"/>
  <c r="C735" i="37"/>
  <c r="D735" i="37" s="1"/>
  <c r="D754" i="37" s="1"/>
  <c r="D218" i="35"/>
  <c r="J35" i="3" s="1"/>
  <c r="H38" i="43" s="1"/>
  <c r="C267" i="37"/>
  <c r="D267" i="37" s="1"/>
  <c r="D286" i="37" s="1"/>
  <c r="D32" i="3"/>
  <c r="C32" i="3" s="1"/>
  <c r="D35" i="43"/>
  <c r="C35" i="43" s="1"/>
  <c r="C159" i="37"/>
  <c r="D159" i="37" s="1"/>
  <c r="D177" i="37" s="1"/>
  <c r="D180" i="37" s="1"/>
  <c r="C447" i="37"/>
  <c r="D447" i="37" s="1"/>
  <c r="D465" i="37" s="1"/>
  <c r="D468" i="37" s="1"/>
  <c r="C303" i="37"/>
  <c r="D303" i="37" s="1"/>
  <c r="D321" i="37" s="1"/>
  <c r="D324" i="37" s="1"/>
  <c r="C411" i="37"/>
  <c r="D411" i="37" s="1"/>
  <c r="D429" i="37" s="1"/>
  <c r="D432" i="37" s="1"/>
  <c r="C375" i="37"/>
  <c r="D375" i="37" s="1"/>
  <c r="D394" i="37" s="1"/>
  <c r="D578" i="35"/>
  <c r="T35" i="3" s="1"/>
  <c r="R38" i="43" s="1"/>
  <c r="C51" i="37"/>
  <c r="D51" i="37" s="1"/>
  <c r="D70" i="37" s="1"/>
  <c r="C663" i="37"/>
  <c r="D663" i="37" s="1"/>
  <c r="D682" i="37" s="1"/>
  <c r="C627" i="37"/>
  <c r="D627" i="37" s="1"/>
  <c r="D645" i="37" s="1"/>
  <c r="D648" i="37" s="1"/>
  <c r="C123" i="37"/>
  <c r="D123" i="37" s="1"/>
  <c r="D141" i="37" s="1"/>
  <c r="D144" i="37" s="1"/>
  <c r="A2" i="38"/>
  <c r="C699" i="38" s="1"/>
  <c r="D699" i="38" s="1"/>
  <c r="D434" i="35"/>
  <c r="P35" i="3" s="1"/>
  <c r="N38" i="43" s="1"/>
  <c r="D722" i="35"/>
  <c r="X35" i="3" s="1"/>
  <c r="V38" i="43" s="1"/>
  <c r="D146" i="35"/>
  <c r="H35" i="3" s="1"/>
  <c r="F38" i="43" s="1"/>
  <c r="D470" i="35"/>
  <c r="Q35" i="3" s="1"/>
  <c r="O38" i="43" s="1"/>
  <c r="D290" i="35"/>
  <c r="L35" i="3" s="1"/>
  <c r="J38" i="43" s="1"/>
  <c r="D362" i="35"/>
  <c r="N35" i="3" s="1"/>
  <c r="L38" i="43" s="1"/>
  <c r="D542" i="35"/>
  <c r="S35" i="3" s="1"/>
  <c r="Q38" i="43" s="1"/>
  <c r="D177" i="36"/>
  <c r="D180" i="36" s="1"/>
  <c r="D178" i="36"/>
  <c r="D142" i="36"/>
  <c r="D141" i="36"/>
  <c r="D144" i="36" s="1"/>
  <c r="D214" i="36"/>
  <c r="D213" i="36"/>
  <c r="D216" i="36" s="1"/>
  <c r="D15" i="36"/>
  <c r="D69" i="36"/>
  <c r="D70" i="36"/>
  <c r="D250" i="36"/>
  <c r="D249" i="36"/>
  <c r="D252" i="36" s="1"/>
  <c r="D358" i="36"/>
  <c r="D357" i="36"/>
  <c r="D360" i="36" s="1"/>
  <c r="D502" i="36"/>
  <c r="D501" i="36"/>
  <c r="D504" i="36" s="1"/>
  <c r="D573" i="36"/>
  <c r="D576" i="36" s="1"/>
  <c r="D574" i="36"/>
  <c r="D537" i="36"/>
  <c r="D540" i="36" s="1"/>
  <c r="D538" i="36"/>
  <c r="D645" i="36"/>
  <c r="D648" i="36" s="1"/>
  <c r="D646" i="36"/>
  <c r="D393" i="36"/>
  <c r="D396" i="36" s="1"/>
  <c r="D394" i="36"/>
  <c r="D682" i="36"/>
  <c r="D681" i="36"/>
  <c r="D684" i="36" s="1"/>
  <c r="D609" i="36"/>
  <c r="D612" i="36" s="1"/>
  <c r="D610" i="36"/>
  <c r="D322" i="36"/>
  <c r="D321" i="36"/>
  <c r="D324" i="36" s="1"/>
  <c r="D717" i="36"/>
  <c r="D720" i="36" s="1"/>
  <c r="D718" i="36"/>
  <c r="D465" i="36"/>
  <c r="D468" i="36" s="1"/>
  <c r="D466" i="36"/>
  <c r="D429" i="36"/>
  <c r="D432" i="36" s="1"/>
  <c r="D430" i="36"/>
  <c r="D105" i="36"/>
  <c r="D108" i="36" s="1"/>
  <c r="D106" i="36"/>
  <c r="D286" i="36"/>
  <c r="D285" i="36"/>
  <c r="D288" i="36" s="1"/>
  <c r="D753" i="36"/>
  <c r="D756" i="36" s="1"/>
  <c r="D754" i="36"/>
  <c r="D538" i="37"/>
  <c r="D106" i="37"/>
  <c r="D610" i="37"/>
  <c r="D609" i="37"/>
  <c r="D612" i="37" s="1"/>
  <c r="D501" i="37"/>
  <c r="D504" i="37" s="1"/>
  <c r="D502" i="37"/>
  <c r="D250" i="37"/>
  <c r="D249" i="37"/>
  <c r="D252" i="37" s="1"/>
  <c r="D574" i="37"/>
  <c r="D573" i="37"/>
  <c r="D576" i="37" s="1"/>
  <c r="D72" i="35"/>
  <c r="D36" i="35" s="1"/>
  <c r="D33" i="35"/>
  <c r="D398" i="35"/>
  <c r="O35" i="3" s="1"/>
  <c r="M38" i="43" s="1"/>
  <c r="D650" i="35"/>
  <c r="V35" i="3" s="1"/>
  <c r="T38" i="43" s="1"/>
  <c r="D506" i="35"/>
  <c r="R35" i="3" s="1"/>
  <c r="P38" i="43" s="1"/>
  <c r="D34" i="35"/>
  <c r="D614" i="35"/>
  <c r="U35" i="3" s="1"/>
  <c r="S38" i="43" s="1"/>
  <c r="D254" i="35"/>
  <c r="K35" i="3" s="1"/>
  <c r="I38" i="43" s="1"/>
  <c r="D326" i="35"/>
  <c r="M35" i="3" s="1"/>
  <c r="K38" i="43" s="1"/>
  <c r="D686" i="35"/>
  <c r="W35" i="3" s="1"/>
  <c r="U38" i="43" s="1"/>
  <c r="D758" i="35"/>
  <c r="Y35" i="3" s="1"/>
  <c r="W38" i="43" s="1"/>
  <c r="D110" i="35"/>
  <c r="G35" i="3" s="1"/>
  <c r="E38" i="43" s="1"/>
  <c r="D74" i="34"/>
  <c r="D38" i="34" s="1"/>
  <c r="F33" i="3"/>
  <c r="B36" i="9"/>
  <c r="A35" i="9"/>
  <c r="B39" i="4"/>
  <c r="B39" i="3"/>
  <c r="C15" i="37"/>
  <c r="C15" i="36"/>
  <c r="D178" i="37" l="1"/>
  <c r="D214" i="37"/>
  <c r="D753" i="37"/>
  <c r="D756" i="37" s="1"/>
  <c r="D646" i="37"/>
  <c r="D358" i="37"/>
  <c r="D362" i="37" s="1"/>
  <c r="N37" i="3" s="1"/>
  <c r="L40" i="43" s="1"/>
  <c r="D430" i="37"/>
  <c r="D434" i="37" s="1"/>
  <c r="P37" i="3" s="1"/>
  <c r="N40" i="43" s="1"/>
  <c r="D717" i="37"/>
  <c r="D720" i="37" s="1"/>
  <c r="D722" i="37" s="1"/>
  <c r="X37" i="3" s="1"/>
  <c r="V40" i="43" s="1"/>
  <c r="D681" i="37"/>
  <c r="D684" i="37" s="1"/>
  <c r="D686" i="37" s="1"/>
  <c r="W37" i="3" s="1"/>
  <c r="U40" i="43" s="1"/>
  <c r="C555" i="38"/>
  <c r="D555" i="38" s="1"/>
  <c r="D573" i="38" s="1"/>
  <c r="D576" i="38" s="1"/>
  <c r="C411" i="38"/>
  <c r="D411" i="38" s="1"/>
  <c r="D429" i="38" s="1"/>
  <c r="D432" i="38" s="1"/>
  <c r="A1" i="39"/>
  <c r="B42" i="43"/>
  <c r="C375" i="38"/>
  <c r="D375" i="38" s="1"/>
  <c r="D394" i="38" s="1"/>
  <c r="C627" i="38"/>
  <c r="D627" i="38" s="1"/>
  <c r="D645" i="38" s="1"/>
  <c r="D648" i="38" s="1"/>
  <c r="C267" i="38"/>
  <c r="D267" i="38" s="1"/>
  <c r="D286" i="38" s="1"/>
  <c r="C591" i="38"/>
  <c r="D591" i="38" s="1"/>
  <c r="D609" i="38" s="1"/>
  <c r="D612" i="38" s="1"/>
  <c r="C735" i="38"/>
  <c r="D735" i="38" s="1"/>
  <c r="D754" i="38" s="1"/>
  <c r="C663" i="38"/>
  <c r="D663" i="38" s="1"/>
  <c r="D681" i="38" s="1"/>
  <c r="D684" i="38" s="1"/>
  <c r="C303" i="38"/>
  <c r="D303" i="38" s="1"/>
  <c r="D321" i="38" s="1"/>
  <c r="D324" i="38" s="1"/>
  <c r="D69" i="37"/>
  <c r="D72" i="37" s="1"/>
  <c r="D285" i="37"/>
  <c r="D288" i="37" s="1"/>
  <c r="D290" i="37" s="1"/>
  <c r="L37" i="3" s="1"/>
  <c r="J40" i="43" s="1"/>
  <c r="C159" i="38"/>
  <c r="D159" i="38" s="1"/>
  <c r="D178" i="38" s="1"/>
  <c r="D466" i="37"/>
  <c r="D470" i="37" s="1"/>
  <c r="Q37" i="3" s="1"/>
  <c r="O40" i="43" s="1"/>
  <c r="D15" i="37"/>
  <c r="D142" i="37"/>
  <c r="D393" i="37"/>
  <c r="D396" i="37" s="1"/>
  <c r="D398" i="37" s="1"/>
  <c r="O37" i="3" s="1"/>
  <c r="M40" i="43" s="1"/>
  <c r="D33" i="3"/>
  <c r="C33" i="3" s="1"/>
  <c r="D36" i="43"/>
  <c r="C36" i="43" s="1"/>
  <c r="C87" i="38"/>
  <c r="D87" i="38" s="1"/>
  <c r="D106" i="38" s="1"/>
  <c r="C231" i="38"/>
  <c r="D231" i="38" s="1"/>
  <c r="D250" i="38" s="1"/>
  <c r="D218" i="36"/>
  <c r="J36" i="3" s="1"/>
  <c r="H39" i="43" s="1"/>
  <c r="C483" i="38"/>
  <c r="D483" i="38" s="1"/>
  <c r="D502" i="38" s="1"/>
  <c r="D322" i="37"/>
  <c r="D326" i="37" s="1"/>
  <c r="M37" i="3" s="1"/>
  <c r="K40" i="43" s="1"/>
  <c r="C195" i="38"/>
  <c r="D195" i="38" s="1"/>
  <c r="D214" i="38" s="1"/>
  <c r="C519" i="38"/>
  <c r="D519" i="38" s="1"/>
  <c r="D537" i="38" s="1"/>
  <c r="D540" i="38" s="1"/>
  <c r="C339" i="38"/>
  <c r="D339" i="38" s="1"/>
  <c r="D357" i="38" s="1"/>
  <c r="D360" i="38" s="1"/>
  <c r="C447" i="38"/>
  <c r="D447" i="38" s="1"/>
  <c r="C123" i="38"/>
  <c r="D123" i="38" s="1"/>
  <c r="D141" i="38" s="1"/>
  <c r="D144" i="38" s="1"/>
  <c r="C51" i="38"/>
  <c r="D51" i="38" s="1"/>
  <c r="D69" i="38" s="1"/>
  <c r="D542" i="36"/>
  <c r="S36" i="3" s="1"/>
  <c r="Q39" i="43" s="1"/>
  <c r="D686" i="36"/>
  <c r="W36" i="3" s="1"/>
  <c r="U39" i="43" s="1"/>
  <c r="D290" i="36"/>
  <c r="L36" i="3" s="1"/>
  <c r="J39" i="43" s="1"/>
  <c r="D506" i="36"/>
  <c r="R36" i="3" s="1"/>
  <c r="P39" i="43" s="1"/>
  <c r="D578" i="37"/>
  <c r="T37" i="3" s="1"/>
  <c r="R40" i="43" s="1"/>
  <c r="D614" i="37"/>
  <c r="U37" i="3" s="1"/>
  <c r="S40" i="43" s="1"/>
  <c r="D110" i="36"/>
  <c r="G36" i="3" s="1"/>
  <c r="E39" i="43" s="1"/>
  <c r="D326" i="36"/>
  <c r="M36" i="3" s="1"/>
  <c r="K39" i="43" s="1"/>
  <c r="D650" i="36"/>
  <c r="V36" i="3" s="1"/>
  <c r="T39" i="43" s="1"/>
  <c r="D110" i="37"/>
  <c r="G37" i="3" s="1"/>
  <c r="E40" i="43" s="1"/>
  <c r="D74" i="35"/>
  <c r="F35" i="3" s="1"/>
  <c r="D182" i="36"/>
  <c r="I36" i="3" s="1"/>
  <c r="G39" i="43" s="1"/>
  <c r="D72" i="36"/>
  <c r="D36" i="36" s="1"/>
  <c r="D33" i="36"/>
  <c r="D722" i="36"/>
  <c r="X36" i="3" s="1"/>
  <c r="V39" i="43" s="1"/>
  <c r="D398" i="36"/>
  <c r="O36" i="3" s="1"/>
  <c r="M39" i="43" s="1"/>
  <c r="D362" i="36"/>
  <c r="N36" i="3" s="1"/>
  <c r="L39" i="43" s="1"/>
  <c r="D434" i="36"/>
  <c r="P36" i="3" s="1"/>
  <c r="N39" i="43" s="1"/>
  <c r="D146" i="36"/>
  <c r="H36" i="3" s="1"/>
  <c r="F39" i="43" s="1"/>
  <c r="D614" i="36"/>
  <c r="U36" i="3" s="1"/>
  <c r="S39" i="43" s="1"/>
  <c r="D254" i="36"/>
  <c r="K36" i="3" s="1"/>
  <c r="I39" i="43" s="1"/>
  <c r="D758" i="36"/>
  <c r="Y36" i="3" s="1"/>
  <c r="W39" i="43" s="1"/>
  <c r="D470" i="36"/>
  <c r="Q36" i="3" s="1"/>
  <c r="O39" i="43" s="1"/>
  <c r="D578" i="36"/>
  <c r="T36" i="3" s="1"/>
  <c r="R39" i="43" s="1"/>
  <c r="D34" i="36"/>
  <c r="D718" i="38"/>
  <c r="D717" i="38"/>
  <c r="D720" i="38" s="1"/>
  <c r="D182" i="37"/>
  <c r="I37" i="3" s="1"/>
  <c r="G40" i="43" s="1"/>
  <c r="D506" i="37"/>
  <c r="R37" i="3" s="1"/>
  <c r="P40" i="43" s="1"/>
  <c r="D254" i="37"/>
  <c r="K37" i="3" s="1"/>
  <c r="I40" i="43" s="1"/>
  <c r="D650" i="37"/>
  <c r="V37" i="3" s="1"/>
  <c r="T40" i="43" s="1"/>
  <c r="D758" i="37"/>
  <c r="Y37" i="3" s="1"/>
  <c r="W40" i="43" s="1"/>
  <c r="D218" i="37"/>
  <c r="J37" i="3" s="1"/>
  <c r="H40" i="43" s="1"/>
  <c r="D542" i="37"/>
  <c r="S37" i="3" s="1"/>
  <c r="Q40" i="43" s="1"/>
  <c r="F34" i="3"/>
  <c r="A2" i="39"/>
  <c r="C267" i="39" s="1"/>
  <c r="D267" i="39" s="1"/>
  <c r="B40" i="3"/>
  <c r="A36" i="9"/>
  <c r="B40" i="4"/>
  <c r="C15" i="38"/>
  <c r="D430" i="38" l="1"/>
  <c r="D574" i="38"/>
  <c r="D285" i="38"/>
  <c r="D288" i="38" s="1"/>
  <c r="D290" i="38" s="1"/>
  <c r="L38" i="3" s="1"/>
  <c r="J41" i="43" s="1"/>
  <c r="D142" i="38"/>
  <c r="D146" i="38" s="1"/>
  <c r="H38" i="3" s="1"/>
  <c r="F41" i="43" s="1"/>
  <c r="D646" i="38"/>
  <c r="D650" i="38" s="1"/>
  <c r="V38" i="3" s="1"/>
  <c r="T41" i="43" s="1"/>
  <c r="D393" i="38"/>
  <c r="D396" i="38" s="1"/>
  <c r="D398" i="38" s="1"/>
  <c r="O38" i="3" s="1"/>
  <c r="M41" i="43" s="1"/>
  <c r="D322" i="38"/>
  <c r="D326" i="38" s="1"/>
  <c r="M38" i="3" s="1"/>
  <c r="K41" i="43" s="1"/>
  <c r="D753" i="38"/>
  <c r="D756" i="38" s="1"/>
  <c r="D758" i="38" s="1"/>
  <c r="Y38" i="3" s="1"/>
  <c r="W41" i="43" s="1"/>
  <c r="D33" i="37"/>
  <c r="D34" i="37"/>
  <c r="A1" i="40"/>
  <c r="A2" i="40" s="1"/>
  <c r="C411" i="40" s="1"/>
  <c r="D411" i="40" s="1"/>
  <c r="B43" i="43"/>
  <c r="D682" i="38"/>
  <c r="D686" i="38" s="1"/>
  <c r="W38" i="3" s="1"/>
  <c r="U41" i="43" s="1"/>
  <c r="D501" i="38"/>
  <c r="D504" i="38" s="1"/>
  <c r="D506" i="38" s="1"/>
  <c r="R38" i="3" s="1"/>
  <c r="P41" i="43" s="1"/>
  <c r="D177" i="38"/>
  <c r="D180" i="38" s="1"/>
  <c r="D182" i="38" s="1"/>
  <c r="I38" i="3" s="1"/>
  <c r="G41" i="43" s="1"/>
  <c r="D146" i="37"/>
  <c r="H37" i="3" s="1"/>
  <c r="F40" i="43" s="1"/>
  <c r="D538" i="38"/>
  <c r="D542" i="38" s="1"/>
  <c r="S38" i="3" s="1"/>
  <c r="Q41" i="43" s="1"/>
  <c r="D610" i="38"/>
  <c r="D614" i="38" s="1"/>
  <c r="U38" i="3" s="1"/>
  <c r="S41" i="43" s="1"/>
  <c r="D358" i="38"/>
  <c r="D362" i="38" s="1"/>
  <c r="N38" i="3" s="1"/>
  <c r="L41" i="43" s="1"/>
  <c r="D70" i="38"/>
  <c r="D249" i="38"/>
  <c r="D252" i="38" s="1"/>
  <c r="D254" i="38" s="1"/>
  <c r="K38" i="3" s="1"/>
  <c r="I41" i="43" s="1"/>
  <c r="D213" i="38"/>
  <c r="D216" i="38" s="1"/>
  <c r="D218" i="38" s="1"/>
  <c r="J38" i="3" s="1"/>
  <c r="H41" i="43" s="1"/>
  <c r="D35" i="3"/>
  <c r="C35" i="3" s="1"/>
  <c r="D38" i="43"/>
  <c r="C38" i="43" s="1"/>
  <c r="D15" i="38"/>
  <c r="D34" i="3"/>
  <c r="C34" i="3" s="1"/>
  <c r="D37" i="43"/>
  <c r="C37" i="43" s="1"/>
  <c r="D105" i="38"/>
  <c r="D108" i="38" s="1"/>
  <c r="D110" i="38" s="1"/>
  <c r="G38" i="3" s="1"/>
  <c r="E41" i="43" s="1"/>
  <c r="D465" i="38"/>
  <c r="D468" i="38" s="1"/>
  <c r="D466" i="38"/>
  <c r="D74" i="36"/>
  <c r="D38" i="36" s="1"/>
  <c r="D434" i="38"/>
  <c r="P38" i="3" s="1"/>
  <c r="N41" i="43" s="1"/>
  <c r="D38" i="35"/>
  <c r="D578" i="38"/>
  <c r="T38" i="3" s="1"/>
  <c r="R41" i="43" s="1"/>
  <c r="D286" i="39"/>
  <c r="D285" i="39"/>
  <c r="D288" i="39" s="1"/>
  <c r="D722" i="38"/>
  <c r="X38" i="3" s="1"/>
  <c r="V41" i="43" s="1"/>
  <c r="D72" i="38"/>
  <c r="D74" i="37"/>
  <c r="D36" i="37"/>
  <c r="C555" i="39"/>
  <c r="D555" i="39" s="1"/>
  <c r="C411" i="39"/>
  <c r="D411" i="39" s="1"/>
  <c r="C195" i="39"/>
  <c r="D195" i="39" s="1"/>
  <c r="C87" i="39"/>
  <c r="D87" i="39" s="1"/>
  <c r="C375" i="39"/>
  <c r="D375" i="39" s="1"/>
  <c r="C519" i="39"/>
  <c r="D519" i="39" s="1"/>
  <c r="C339" i="39"/>
  <c r="D339" i="39" s="1"/>
  <c r="C663" i="39"/>
  <c r="D663" i="39" s="1"/>
  <c r="C735" i="39"/>
  <c r="D735" i="39" s="1"/>
  <c r="C699" i="39"/>
  <c r="D699" i="39" s="1"/>
  <c r="C123" i="39"/>
  <c r="D123" i="39" s="1"/>
  <c r="C627" i="39"/>
  <c r="D627" i="39" s="1"/>
  <c r="C231" i="39"/>
  <c r="D231" i="39" s="1"/>
  <c r="C591" i="39"/>
  <c r="D591" i="39" s="1"/>
  <c r="C303" i="39"/>
  <c r="D303" i="39" s="1"/>
  <c r="C159" i="39"/>
  <c r="D159" i="39" s="1"/>
  <c r="C483" i="39"/>
  <c r="D483" i="39" s="1"/>
  <c r="C447" i="39"/>
  <c r="D447" i="39" s="1"/>
  <c r="C51" i="39"/>
  <c r="D51" i="39" s="1"/>
  <c r="D38" i="37" l="1"/>
  <c r="D34" i="38"/>
  <c r="D33" i="38"/>
  <c r="D470" i="38"/>
  <c r="Q38" i="3" s="1"/>
  <c r="O41" i="43" s="1"/>
  <c r="C231" i="40"/>
  <c r="D231" i="40" s="1"/>
  <c r="D250" i="40" s="1"/>
  <c r="C591" i="40"/>
  <c r="D591" i="40" s="1"/>
  <c r="D610" i="40" s="1"/>
  <c r="C555" i="40"/>
  <c r="D555" i="40" s="1"/>
  <c r="D573" i="40" s="1"/>
  <c r="D576" i="40" s="1"/>
  <c r="C627" i="40"/>
  <c r="D627" i="40" s="1"/>
  <c r="D627" i="41" s="1"/>
  <c r="C339" i="40"/>
  <c r="D339" i="40" s="1"/>
  <c r="D339" i="41" s="1"/>
  <c r="D358" i="41" s="1"/>
  <c r="C123" i="40"/>
  <c r="D123" i="40" s="1"/>
  <c r="D123" i="41" s="1"/>
  <c r="D142" i="41" s="1"/>
  <c r="C87" i="40"/>
  <c r="D87" i="40" s="1"/>
  <c r="D105" i="40" s="1"/>
  <c r="D108" i="40" s="1"/>
  <c r="C663" i="40"/>
  <c r="D663" i="40" s="1"/>
  <c r="D682" i="40" s="1"/>
  <c r="C159" i="40"/>
  <c r="D159" i="40" s="1"/>
  <c r="D178" i="40" s="1"/>
  <c r="C195" i="40"/>
  <c r="D195" i="40" s="1"/>
  <c r="D213" i="40" s="1"/>
  <c r="D216" i="40" s="1"/>
  <c r="C483" i="40"/>
  <c r="D483" i="40" s="1"/>
  <c r="D502" i="40" s="1"/>
  <c r="D36" i="38"/>
  <c r="C303" i="40"/>
  <c r="D303" i="40" s="1"/>
  <c r="D322" i="40" s="1"/>
  <c r="C267" i="40"/>
  <c r="D267" i="40" s="1"/>
  <c r="D267" i="41" s="1"/>
  <c r="D285" i="41" s="1"/>
  <c r="D288" i="41" s="1"/>
  <c r="C735" i="40"/>
  <c r="D735" i="40" s="1"/>
  <c r="D735" i="41" s="1"/>
  <c r="D754" i="41" s="1"/>
  <c r="C375" i="40"/>
  <c r="D375" i="40" s="1"/>
  <c r="D393" i="40" s="1"/>
  <c r="D396" i="40" s="1"/>
  <c r="C699" i="40"/>
  <c r="D699" i="40" s="1"/>
  <c r="C447" i="40"/>
  <c r="D447" i="40" s="1"/>
  <c r="D447" i="41" s="1"/>
  <c r="D465" i="41" s="1"/>
  <c r="D468" i="41" s="1"/>
  <c r="C519" i="40"/>
  <c r="D519" i="40" s="1"/>
  <c r="D538" i="40" s="1"/>
  <c r="C51" i="40"/>
  <c r="D51" i="40" s="1"/>
  <c r="D70" i="40" s="1"/>
  <c r="D74" i="38"/>
  <c r="D290" i="39"/>
  <c r="L39" i="3" s="1"/>
  <c r="J42" i="43" s="1"/>
  <c r="D430" i="40"/>
  <c r="D429" i="40"/>
  <c r="D432" i="40" s="1"/>
  <c r="D249" i="40"/>
  <c r="D252" i="40" s="1"/>
  <c r="D717" i="39"/>
  <c r="D720" i="39" s="1"/>
  <c r="D718" i="39"/>
  <c r="D430" i="39"/>
  <c r="D429" i="39"/>
  <c r="D432" i="39" s="1"/>
  <c r="D15" i="39"/>
  <c r="D177" i="39"/>
  <c r="D180" i="39" s="1"/>
  <c r="D178" i="39"/>
  <c r="D753" i="39"/>
  <c r="D756" i="39" s="1"/>
  <c r="D754" i="39"/>
  <c r="D573" i="39"/>
  <c r="D576" i="39" s="1"/>
  <c r="D574" i="39"/>
  <c r="D322" i="39"/>
  <c r="D321" i="39"/>
  <c r="D324" i="39" s="1"/>
  <c r="D682" i="39"/>
  <c r="D681" i="39"/>
  <c r="D684" i="39" s="1"/>
  <c r="D609" i="39"/>
  <c r="D612" i="39" s="1"/>
  <c r="D610" i="39"/>
  <c r="D357" i="39"/>
  <c r="D360" i="39" s="1"/>
  <c r="D358" i="39"/>
  <c r="D69" i="39"/>
  <c r="D70" i="39"/>
  <c r="D537" i="39"/>
  <c r="D540" i="39" s="1"/>
  <c r="D538" i="39"/>
  <c r="D249" i="39"/>
  <c r="D252" i="39" s="1"/>
  <c r="D250" i="39"/>
  <c r="D393" i="39"/>
  <c r="D396" i="39" s="1"/>
  <c r="D394" i="39"/>
  <c r="D646" i="39"/>
  <c r="D645" i="39"/>
  <c r="D648" i="39" s="1"/>
  <c r="D105" i="39"/>
  <c r="D108" i="39" s="1"/>
  <c r="D106" i="39"/>
  <c r="D465" i="39"/>
  <c r="D468" i="39" s="1"/>
  <c r="D466" i="39"/>
  <c r="D502" i="39"/>
  <c r="D501" i="39"/>
  <c r="D504" i="39" s="1"/>
  <c r="D142" i="39"/>
  <c r="D141" i="39"/>
  <c r="D144" i="39" s="1"/>
  <c r="D214" i="39"/>
  <c r="D213" i="39"/>
  <c r="D216" i="39" s="1"/>
  <c r="D591" i="41"/>
  <c r="D609" i="41" s="1"/>
  <c r="D612" i="41" s="1"/>
  <c r="C15" i="39"/>
  <c r="D411" i="41"/>
  <c r="F37" i="3"/>
  <c r="F36" i="3"/>
  <c r="D506" i="39" l="1"/>
  <c r="R39" i="3" s="1"/>
  <c r="P42" i="43" s="1"/>
  <c r="D609" i="40"/>
  <c r="D612" i="40" s="1"/>
  <c r="D614" i="40" s="1"/>
  <c r="U40" i="3" s="1"/>
  <c r="S43" i="43" s="1"/>
  <c r="D555" i="41"/>
  <c r="D573" i="41" s="1"/>
  <c r="D576" i="41" s="1"/>
  <c r="D303" i="41"/>
  <c r="D321" i="40"/>
  <c r="D324" i="40" s="1"/>
  <c r="D231" i="41"/>
  <c r="D250" i="41" s="1"/>
  <c r="D141" i="40"/>
  <c r="D144" i="40" s="1"/>
  <c r="D142" i="40"/>
  <c r="D375" i="41"/>
  <c r="D393" i="41" s="1"/>
  <c r="D396" i="41" s="1"/>
  <c r="D645" i="40"/>
  <c r="D648" i="40" s="1"/>
  <c r="D663" i="41"/>
  <c r="D682" i="41" s="1"/>
  <c r="D38" i="38"/>
  <c r="D394" i="40"/>
  <c r="D398" i="40" s="1"/>
  <c r="O40" i="3" s="1"/>
  <c r="M43" i="43" s="1"/>
  <c r="D51" i="41"/>
  <c r="D70" i="41" s="1"/>
  <c r="D87" i="41"/>
  <c r="D105" i="41" s="1"/>
  <c r="D108" i="41" s="1"/>
  <c r="D646" i="40"/>
  <c r="D754" i="40"/>
  <c r="D753" i="40"/>
  <c r="D756" i="40" s="1"/>
  <c r="D681" i="40"/>
  <c r="D684" i="40" s="1"/>
  <c r="D686" i="40" s="1"/>
  <c r="W40" i="3" s="1"/>
  <c r="D501" i="40"/>
  <c r="D504" i="40" s="1"/>
  <c r="D506" i="40" s="1"/>
  <c r="R40" i="3" s="1"/>
  <c r="D214" i="40"/>
  <c r="D218" i="40" s="1"/>
  <c r="J40" i="3" s="1"/>
  <c r="H43" i="43" s="1"/>
  <c r="D69" i="40"/>
  <c r="D72" i="40" s="1"/>
  <c r="D74" i="40" s="1"/>
  <c r="D159" i="41"/>
  <c r="D178" i="41" s="1"/>
  <c r="D177" i="40"/>
  <c r="D180" i="40" s="1"/>
  <c r="D182" i="40" s="1"/>
  <c r="I40" i="3" s="1"/>
  <c r="G43" i="43" s="1"/>
  <c r="D195" i="41"/>
  <c r="D213" i="41" s="1"/>
  <c r="D216" i="41" s="1"/>
  <c r="D358" i="40"/>
  <c r="D537" i="40"/>
  <c r="D540" i="40" s="1"/>
  <c r="D542" i="40" s="1"/>
  <c r="S40" i="3" s="1"/>
  <c r="Q43" i="43" s="1"/>
  <c r="D357" i="40"/>
  <c r="D360" i="40" s="1"/>
  <c r="D36" i="3"/>
  <c r="C36" i="3" s="1"/>
  <c r="D39" i="43"/>
  <c r="C39" i="43" s="1"/>
  <c r="D483" i="41"/>
  <c r="D502" i="41" s="1"/>
  <c r="D37" i="3"/>
  <c r="C37" i="3" s="1"/>
  <c r="D40" i="43"/>
  <c r="C40" i="43" s="1"/>
  <c r="D574" i="40"/>
  <c r="D578" i="40" s="1"/>
  <c r="T40" i="3" s="1"/>
  <c r="D519" i="41"/>
  <c r="D538" i="41" s="1"/>
  <c r="D434" i="39"/>
  <c r="P39" i="3" s="1"/>
  <c r="N42" i="43" s="1"/>
  <c r="D106" i="40"/>
  <c r="D110" i="40" s="1"/>
  <c r="G40" i="3" s="1"/>
  <c r="E43" i="43" s="1"/>
  <c r="D362" i="39"/>
  <c r="N39" i="3" s="1"/>
  <c r="L42" i="43" s="1"/>
  <c r="D578" i="39"/>
  <c r="T39" i="3" s="1"/>
  <c r="R42" i="43" s="1"/>
  <c r="D470" i="39"/>
  <c r="Q39" i="3" s="1"/>
  <c r="O42" i="43" s="1"/>
  <c r="D614" i="39"/>
  <c r="U39" i="3" s="1"/>
  <c r="S42" i="43" s="1"/>
  <c r="D542" i="39"/>
  <c r="S39" i="3" s="1"/>
  <c r="Q42" i="43" s="1"/>
  <c r="D326" i="40"/>
  <c r="M40" i="3" s="1"/>
  <c r="K43" i="43" s="1"/>
  <c r="D434" i="40"/>
  <c r="P40" i="3" s="1"/>
  <c r="D254" i="40"/>
  <c r="K40" i="3" s="1"/>
  <c r="I43" i="43" s="1"/>
  <c r="D146" i="39"/>
  <c r="H39" i="3" s="1"/>
  <c r="F42" i="43" s="1"/>
  <c r="D466" i="41"/>
  <c r="D470" i="41" s="1"/>
  <c r="D286" i="41"/>
  <c r="D290" i="41" s="1"/>
  <c r="D717" i="40"/>
  <c r="D720" i="40" s="1"/>
  <c r="D718" i="40"/>
  <c r="D699" i="41"/>
  <c r="D285" i="40"/>
  <c r="D288" i="40" s="1"/>
  <c r="D286" i="40"/>
  <c r="D465" i="40"/>
  <c r="D468" i="40" s="1"/>
  <c r="D466" i="40"/>
  <c r="D15" i="40"/>
  <c r="D146" i="40"/>
  <c r="H40" i="3" s="1"/>
  <c r="F43" i="43" s="1"/>
  <c r="D218" i="39"/>
  <c r="J39" i="3" s="1"/>
  <c r="H42" i="43" s="1"/>
  <c r="D110" i="39"/>
  <c r="G39" i="3" s="1"/>
  <c r="E42" i="43" s="1"/>
  <c r="D686" i="39"/>
  <c r="W39" i="3" s="1"/>
  <c r="U42" i="43" s="1"/>
  <c r="D182" i="39"/>
  <c r="I39" i="3" s="1"/>
  <c r="G42" i="43" s="1"/>
  <c r="D34" i="39"/>
  <c r="D650" i="39"/>
  <c r="V39" i="3" s="1"/>
  <c r="T42" i="43" s="1"/>
  <c r="D72" i="39"/>
  <c r="D36" i="39" s="1"/>
  <c r="D33" i="39"/>
  <c r="D326" i="39"/>
  <c r="M39" i="3" s="1"/>
  <c r="K42" i="43" s="1"/>
  <c r="D398" i="39"/>
  <c r="O39" i="3" s="1"/>
  <c r="M42" i="43" s="1"/>
  <c r="D722" i="39"/>
  <c r="X39" i="3" s="1"/>
  <c r="V42" i="43" s="1"/>
  <c r="D254" i="39"/>
  <c r="K39" i="3" s="1"/>
  <c r="I42" i="43" s="1"/>
  <c r="D758" i="39"/>
  <c r="Y39" i="3" s="1"/>
  <c r="W42" i="43" s="1"/>
  <c r="D357" i="41"/>
  <c r="D141" i="41"/>
  <c r="D753" i="41"/>
  <c r="D610" i="41"/>
  <c r="D614" i="41" s="1"/>
  <c r="D430" i="41"/>
  <c r="D429" i="41"/>
  <c r="D432" i="41" s="1"/>
  <c r="D322" i="41"/>
  <c r="D321" i="41"/>
  <c r="D324" i="41" s="1"/>
  <c r="D574" i="41"/>
  <c r="F38" i="3"/>
  <c r="D646" i="41"/>
  <c r="D645" i="41"/>
  <c r="D648" i="41" s="1"/>
  <c r="D249" i="41" l="1"/>
  <c r="D252" i="41" s="1"/>
  <c r="D254" i="41" s="1"/>
  <c r="D69" i="41"/>
  <c r="D72" i="41" s="1"/>
  <c r="D74" i="41" s="1"/>
  <c r="D394" i="41"/>
  <c r="D398" i="41" s="1"/>
  <c r="D650" i="40"/>
  <c r="V40" i="3" s="1"/>
  <c r="T43" i="43" s="1"/>
  <c r="T13" i="43" s="1"/>
  <c r="D362" i="40"/>
  <c r="N40" i="3" s="1"/>
  <c r="L43" i="43" s="1"/>
  <c r="L13" i="43" s="1"/>
  <c r="C51" i="41"/>
  <c r="D681" i="41"/>
  <c r="D684" i="41" s="1"/>
  <c r="D686" i="41" s="1"/>
  <c r="D106" i="41"/>
  <c r="D110" i="41" s="1"/>
  <c r="D758" i="40"/>
  <c r="Y40" i="3" s="1"/>
  <c r="W43" i="43" s="1"/>
  <c r="W13" i="43" s="1"/>
  <c r="E13" i="43"/>
  <c r="H13" i="43"/>
  <c r="D214" i="41"/>
  <c r="D218" i="41" s="1"/>
  <c r="D537" i="41"/>
  <c r="D540" i="41" s="1"/>
  <c r="D542" i="41" s="1"/>
  <c r="D177" i="41"/>
  <c r="D180" i="41" s="1"/>
  <c r="D182" i="41" s="1"/>
  <c r="D501" i="41"/>
  <c r="D504" i="41" s="1"/>
  <c r="D506" i="41" s="1"/>
  <c r="S13" i="43"/>
  <c r="D15" i="41"/>
  <c r="C15" i="41" s="1"/>
  <c r="F13" i="43"/>
  <c r="K13" i="43"/>
  <c r="R9" i="3"/>
  <c r="P43" i="43"/>
  <c r="P13" i="43" s="1"/>
  <c r="T9" i="3"/>
  <c r="R43" i="43"/>
  <c r="R13" i="43" s="1"/>
  <c r="M13" i="43"/>
  <c r="Q13" i="43"/>
  <c r="I13" i="43"/>
  <c r="G13" i="43"/>
  <c r="W9" i="3"/>
  <c r="U43" i="43"/>
  <c r="U13" i="43" s="1"/>
  <c r="P9" i="3"/>
  <c r="N43" i="43"/>
  <c r="N13" i="43" s="1"/>
  <c r="D38" i="3"/>
  <c r="C38" i="3" s="1"/>
  <c r="D41" i="43"/>
  <c r="C41" i="43" s="1"/>
  <c r="S9" i="3"/>
  <c r="H9" i="3"/>
  <c r="M9" i="3"/>
  <c r="U9" i="3"/>
  <c r="J9" i="3"/>
  <c r="G9" i="3"/>
  <c r="I9" i="3"/>
  <c r="O9" i="3"/>
  <c r="D290" i="40"/>
  <c r="L40" i="3" s="1"/>
  <c r="V9" i="3"/>
  <c r="Y9" i="3"/>
  <c r="K9" i="3"/>
  <c r="D718" i="41"/>
  <c r="D717" i="41"/>
  <c r="D720" i="41" s="1"/>
  <c r="D33" i="40"/>
  <c r="D34" i="40"/>
  <c r="D36" i="40"/>
  <c r="D470" i="40"/>
  <c r="Q40" i="3" s="1"/>
  <c r="D722" i="40"/>
  <c r="X40" i="3" s="1"/>
  <c r="D74" i="39"/>
  <c r="D38" i="39" s="1"/>
  <c r="D756" i="41"/>
  <c r="D758" i="41" s="1"/>
  <c r="D360" i="41"/>
  <c r="D362" i="41" s="1"/>
  <c r="D144" i="41"/>
  <c r="D146" i="41" s="1"/>
  <c r="D326" i="41"/>
  <c r="D578" i="41"/>
  <c r="D434" i="41"/>
  <c r="D650" i="41"/>
  <c r="N9" i="3" l="1"/>
  <c r="X9" i="3"/>
  <c r="V43" i="43"/>
  <c r="V13" i="43" s="1"/>
  <c r="Q9" i="3"/>
  <c r="O43" i="43"/>
  <c r="O13" i="43" s="1"/>
  <c r="L9" i="3"/>
  <c r="J43" i="43"/>
  <c r="J13" i="43" s="1"/>
  <c r="F39" i="3"/>
  <c r="D38" i="40"/>
  <c r="D722" i="41"/>
  <c r="D38" i="41" s="1"/>
  <c r="D33" i="41"/>
  <c r="D34" i="41"/>
  <c r="D36" i="41"/>
  <c r="F40" i="3"/>
  <c r="D43" i="43" s="1"/>
  <c r="C43" i="43" l="1"/>
  <c r="D39" i="3"/>
  <c r="C39" i="3" s="1"/>
  <c r="D42" i="43"/>
  <c r="C42" i="43" s="1"/>
  <c r="D40" i="3"/>
  <c r="F9" i="3"/>
  <c r="D9" i="3" s="1"/>
  <c r="F10" i="3" s="1"/>
  <c r="D13" i="43" l="1"/>
  <c r="C13" i="43"/>
  <c r="C40" i="3"/>
  <c r="C9" i="3" s="1"/>
  <c r="E40" i="3"/>
  <c r="E12" i="3"/>
  <c r="E14" i="3"/>
  <c r="E11" i="3"/>
  <c r="E13" i="3"/>
  <c r="E16" i="3"/>
  <c r="E17" i="3"/>
  <c r="E15" i="3"/>
  <c r="E19" i="3"/>
  <c r="E18" i="3"/>
  <c r="E20" i="3"/>
  <c r="E21" i="3"/>
  <c r="E22" i="3"/>
  <c r="E24" i="3"/>
  <c r="E23" i="3"/>
  <c r="E25" i="3"/>
  <c r="E26" i="3"/>
  <c r="E27" i="3"/>
  <c r="E29" i="3"/>
  <c r="E28" i="3"/>
  <c r="E30" i="3"/>
  <c r="E31" i="3"/>
  <c r="E32" i="3"/>
  <c r="E33" i="3"/>
  <c r="E34" i="3"/>
  <c r="E35" i="3"/>
  <c r="S10" i="3"/>
  <c r="E36" i="3"/>
  <c r="Y10" i="3"/>
  <c r="E37" i="3"/>
  <c r="P10" i="3"/>
  <c r="H10" i="3"/>
  <c r="X10" i="3"/>
  <c r="R10" i="3"/>
  <c r="J10" i="3"/>
  <c r="E38" i="3"/>
  <c r="I10" i="3"/>
  <c r="U10" i="3"/>
  <c r="O10" i="3"/>
  <c r="G10" i="3"/>
  <c r="K10" i="3"/>
  <c r="Q10" i="3"/>
  <c r="M10" i="3"/>
  <c r="N10" i="3"/>
  <c r="W10" i="3"/>
  <c r="L10" i="3"/>
  <c r="V10" i="3"/>
  <c r="T10" i="3"/>
  <c r="E39"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<sst xmlns="http://schemas.openxmlformats.org/spreadsheetml/2006/main" count="18125" uniqueCount="319">
  <si>
    <t>INSTRUCTIONS</t>
  </si>
  <si>
    <t>CALL INFORMATION</t>
  </si>
  <si>
    <t>Call Number:</t>
  </si>
  <si>
    <t>Project Name:</t>
  </si>
  <si>
    <t>Reimbursement rate:</t>
  </si>
  <si>
    <t>GENERAL INSTRUCTIONS</t>
  </si>
  <si>
    <t>BE LIST</t>
  </si>
  <si>
    <r>
      <t xml:space="preserve">In the </t>
    </r>
    <r>
      <rPr>
        <b/>
        <sz val="11"/>
        <color rgb="FF000000"/>
        <rFont val="Calibri"/>
        <family val="2"/>
      </rPr>
      <t>‘BE list’</t>
    </r>
    <r>
      <rPr>
        <sz val="11"/>
        <color rgb="FF000000"/>
        <rFont val="Calibri"/>
        <family val="2"/>
      </rPr>
      <t xml:space="preserve">, add the beneficiaries and affiliated entities. They must be filled in according to both their role and the list declared in the main proposal and listed in the same order as in the proposal. 
For each beneficiary and each affiliated entity, you must select the country in the drop-down menu. </t>
    </r>
  </si>
  <si>
    <t>WP LIST</t>
  </si>
  <si>
    <t>BEx</t>
  </si>
  <si>
    <r>
      <t xml:space="preserve">Enter your subcontracting costs in section </t>
    </r>
    <r>
      <rPr>
        <b/>
        <sz val="11"/>
        <color rgb="FF000000"/>
        <rFont val="Calibri"/>
        <family val="2"/>
      </rPr>
      <t>“B. DIRECT SUBCONTRACTING COSTS”</t>
    </r>
    <r>
      <rPr>
        <sz val="11"/>
        <color rgb="FF000000"/>
        <rFont val="Calibri"/>
        <family val="2"/>
      </rPr>
      <t xml:space="preserve">.
A beneficiary can have more than one subcontract associated to a work package. In this case, the cost per item is the average cost of all subcontracts, and the number of items is the number of subcontracts.
In section </t>
    </r>
    <r>
      <rPr>
        <b/>
        <sz val="11"/>
        <color rgb="FF000000"/>
        <rFont val="Calibri"/>
        <family val="2"/>
      </rPr>
      <t>“C. OTHER DIRECT COSTS”</t>
    </r>
    <r>
      <rPr>
        <sz val="11"/>
        <color rgb="FF000000"/>
        <rFont val="Calibri"/>
        <family val="2"/>
      </rPr>
      <t>, complete the categories “C.1 Travel and subsistence”, “C.2 Equipment”, and “C.3 Other goods, works and services”, if applicable.
A category can contain more than one item (e.g., several travels, or two pieces of equipment). In this case, the cost per item is the average cost of all items. No more detailed information is required in this sheet.
For category “C.2 Equipment” (equipment, infrastructure, other assets), use the sheet</t>
    </r>
    <r>
      <rPr>
        <b/>
        <sz val="11"/>
        <color rgb="FF000000"/>
        <rFont val="Calibri"/>
        <family val="2"/>
      </rPr>
      <t xml:space="preserve"> ‘Depreciation costs’</t>
    </r>
    <r>
      <rPr>
        <sz val="11"/>
        <color rgb="FF000000"/>
        <rFont val="Calibri"/>
        <family val="2"/>
      </rPr>
      <t xml:space="preserve"> as a tool to calculate the depreciation costs to be charged for the whole duration of the project (see below).
Some calls may specify that the purchase of equipment and other assets may be declared as full capitalised/purchase costs. If this is the case, enter the full capitalised/purchase costs in section “C.2 Equipment” (i.e., the full equipment costs). Likewise, if you have costs for renting or leasing equipment, enter them in section “C.2 Equipment”. There is no need to fill in the ‘Depreciation costs’ sheet in these cases, but you should leave a comment in the ‘Any comments’ sheet to clarify that full equipment costs or rental costs were included in the budget.
In section </t>
    </r>
    <r>
      <rPr>
        <b/>
        <sz val="11"/>
        <color rgb="FF000000"/>
        <rFont val="Calibri"/>
        <family val="2"/>
      </rPr>
      <t>“D. OTHER COST CATEGORIES”</t>
    </r>
    <r>
      <rPr>
        <sz val="11"/>
        <color rgb="FF000000"/>
        <rFont val="Calibri"/>
        <family val="2"/>
      </rPr>
      <t xml:space="preserve">, complete section “D.1 Financial support to third parties”only if it is explicitly allowed in the call for proposals.
In section </t>
    </r>
    <r>
      <rPr>
        <b/>
        <sz val="11"/>
        <color rgb="FF000000"/>
        <rFont val="Calibri"/>
        <family val="2"/>
      </rPr>
      <t>“E. INDIRECT COSTS</t>
    </r>
    <r>
      <rPr>
        <sz val="11"/>
        <color rgb="FF000000"/>
        <rFont val="Calibri"/>
        <family val="2"/>
      </rPr>
      <t>”, the indirect costs will be calculated automatically.</t>
    </r>
  </si>
  <si>
    <t>DEPRECIATION COSTS</t>
  </si>
  <si>
    <r>
      <t xml:space="preserve">To calculate the depreciation costs, you need to:
- Enter the price of the equipment in the column “Purchase costs”
- Enter the percentage of usage of the equipment for the project in the column “% used for the project”
- Complete the column “% of useful life of the equipment in the project”. To obtain the correct value, divide the period (in months) during which the equipment is used for the project by the depreciation period (in months) for the equipment. Multiply the result by 100%.
The resulting amount is </t>
    </r>
    <r>
      <rPr>
        <b/>
        <sz val="11"/>
        <rFont val="Calibri"/>
        <family val="2"/>
      </rPr>
      <t>NOT</t>
    </r>
    <r>
      <rPr>
        <sz val="11"/>
        <rFont val="Calibri"/>
        <family val="2"/>
      </rPr>
      <t xml:space="preserve"> automatically transferred to the respective ‘BEx’ sheet. You must add it manually in category “C.2 Equipment” under the appropriate work package in the ‘BEx’ sheet of the beneficiary concerned. If you have several items in the ‘Depreciation costs’ sheet to be encoded in one row (same beneficiary, same work package, and same resource type), you must enter the average cost and the number of items.</t>
    </r>
  </si>
  <si>
    <t>ANY COMMENTS</t>
  </si>
  <si>
    <r>
      <t xml:space="preserve">If needed, explain specific cost estimations or other aspects of the budget in the </t>
    </r>
    <r>
      <rPr>
        <b/>
        <sz val="11"/>
        <color theme="1"/>
        <rFont val="Calibri"/>
        <family val="2"/>
      </rPr>
      <t>‘Any comments’</t>
    </r>
    <r>
      <rPr>
        <sz val="11"/>
        <color theme="1"/>
        <rFont val="Calibri"/>
        <family val="2"/>
      </rPr>
      <t xml:space="preserve"> sheet.
For example,
- justify high personnel costs
- clarify the nature of equipment costs (e.g., depreciation, or rental, or full equipment costs)
- explain any discrepancies between the lump sum calculated and the requested amount (e.g., due to an operating grant, or the use of own resources). </t>
    </r>
  </si>
  <si>
    <t>Beneficiary</t>
  </si>
  <si>
    <t>Affiliated Entity</t>
  </si>
  <si>
    <t>Call number:</t>
  </si>
  <si>
    <t>Project name:</t>
  </si>
  <si>
    <t>BE/AE nr</t>
  </si>
  <si>
    <t>Role</t>
  </si>
  <si>
    <t>BE/AE name</t>
  </si>
  <si>
    <t>Acronym</t>
  </si>
  <si>
    <t>Country</t>
  </si>
  <si>
    <t>Coordinator</t>
  </si>
  <si>
    <t>Belgium (BE)</t>
  </si>
  <si>
    <t>Spain (ES)</t>
  </si>
  <si>
    <t>Italy (IT)</t>
  </si>
  <si>
    <t>France (FR)</t>
  </si>
  <si>
    <t>Czechia (CZ)</t>
  </si>
  <si>
    <t>List of Work-Packages</t>
  </si>
  <si>
    <t>WP number</t>
  </si>
  <si>
    <t>WP name</t>
  </si>
  <si>
    <t>WP1</t>
  </si>
  <si>
    <t>WP2</t>
  </si>
  <si>
    <t>WP3</t>
  </si>
  <si>
    <t>WP4</t>
  </si>
  <si>
    <t>WP5</t>
  </si>
  <si>
    <t>WP6</t>
  </si>
  <si>
    <t>WP7</t>
  </si>
  <si>
    <t>WP8</t>
  </si>
  <si>
    <t>WP9</t>
  </si>
  <si>
    <t>WP10</t>
  </si>
  <si>
    <t>WP11</t>
  </si>
  <si>
    <t>WP12</t>
  </si>
  <si>
    <t>WP13</t>
  </si>
  <si>
    <t>WP14</t>
  </si>
  <si>
    <t>WP15</t>
  </si>
  <si>
    <t>WP16</t>
  </si>
  <si>
    <t>WP17</t>
  </si>
  <si>
    <t>WP18</t>
  </si>
  <si>
    <t>WP19</t>
  </si>
  <si>
    <t>WP20</t>
  </si>
  <si>
    <t>Beneficiary/Workpackage</t>
  </si>
  <si>
    <r>
      <t xml:space="preserve">Maximum Grant Amount
EUR
</t>
    </r>
    <r>
      <rPr>
        <b/>
        <sz val="8"/>
        <color theme="1"/>
        <rFont val="Calibri"/>
        <family val="2"/>
      </rPr>
      <t>Reimbursement rate * Total Costs</t>
    </r>
  </si>
  <si>
    <t>Total Costs</t>
  </si>
  <si>
    <t>EUR</t>
  </si>
  <si>
    <t>Total per WP</t>
  </si>
  <si>
    <t>PERSON-MONTHS OVERVIEW</t>
  </si>
  <si>
    <t>Total per Beneficiary</t>
  </si>
  <si>
    <t>Amount</t>
  </si>
  <si>
    <t>SUM OF ALL BENEFICIARIES</t>
  </si>
  <si>
    <t>FOR ALL WORK PACKAGES</t>
  </si>
  <si>
    <t>COST CATEGORY</t>
  </si>
  <si>
    <t>ITEMS (TOTAL)</t>
  </si>
  <si>
    <t>AVERAGE COST PER ITEM</t>
  </si>
  <si>
    <t>TOTAL COSTS</t>
  </si>
  <si>
    <t>SUMMARY</t>
  </si>
  <si>
    <t>A. DIRECT PERSONNEL COSTS</t>
  </si>
  <si>
    <t>A.1 Employees (or equivalent)</t>
  </si>
  <si>
    <t>SENIOR SCIENTISTS (or equivalent in the private sector)</t>
  </si>
  <si>
    <t>JUNIOR SCIENTISTS (or equivalent in the private sector)</t>
  </si>
  <si>
    <t>TECHNICAL PERSONNEL (or equivalent in the private sector)</t>
  </si>
  <si>
    <t>ADMINISTRATIVE PERSONNEL (or equivalent in the private sector)</t>
  </si>
  <si>
    <t>OTHERS</t>
  </si>
  <si>
    <t>A.2 Natural Persons under direct contract</t>
  </si>
  <si>
    <t>A.3 SME owners and natural person beneficiaries</t>
  </si>
  <si>
    <t>B. DIRECT SUBCONTRACTING COSTS</t>
  </si>
  <si>
    <t>C. OTHER DIRECT COSTS</t>
  </si>
  <si>
    <t>C.1 Travel and subsistence</t>
  </si>
  <si>
    <t>C.2 Equipment (complete 'Depreciation costs' sheet)</t>
  </si>
  <si>
    <t>Equipment (depreciation OR full purchase capitalised costs if applicable in the call)</t>
  </si>
  <si>
    <t>Rental or lease of equipment or other assets</t>
  </si>
  <si>
    <t>Use of technical facilities or laboratories</t>
  </si>
  <si>
    <t>C.3 Other goods, works and services</t>
  </si>
  <si>
    <t>Consumables and supplies</t>
  </si>
  <si>
    <t>Services for meetings, seminars</t>
  </si>
  <si>
    <t>Services for dissemination activities (including website)</t>
  </si>
  <si>
    <t>Publication fees</t>
  </si>
  <si>
    <t>Other (Duties, taxes and charges paid by the beneficiary, shipment, insurance, translation, etc.)</t>
  </si>
  <si>
    <t>D. OTHER COST CATEGORIES</t>
  </si>
  <si>
    <r>
      <t xml:space="preserve">D.1 Financial support to third parties </t>
    </r>
    <r>
      <rPr>
        <sz val="11"/>
        <rFont val="Calibri"/>
        <family val="2"/>
      </rPr>
      <t>(if applicable in the topic specific conditions)</t>
    </r>
  </si>
  <si>
    <t>TOTAL DIRECT PERSONNEL COSTS AND PURCHASE COSTS (A+C)</t>
  </si>
  <si>
    <t>TOTAL DIRECT COSTS  (A+B+C+D)</t>
  </si>
  <si>
    <t>F. TOTAL COSTS (A+B+C+D+E)</t>
  </si>
  <si>
    <t>A.2 Natural Persons under direct contract (in-house consultants)</t>
  </si>
  <si>
    <t>A.3 SME owners and natural person beneficiaries who do not receive a salary</t>
  </si>
  <si>
    <t>Equipment (depreciation or full purchase capitalised costs if applicable in the call)</t>
  </si>
  <si>
    <r>
      <t xml:space="preserve">D.1 Financial support to third parties </t>
    </r>
    <r>
      <rPr>
        <sz val="11"/>
        <rFont val="Calibri"/>
        <family val="2"/>
      </rPr>
      <t>(if applicable in the call)</t>
    </r>
  </si>
  <si>
    <t>Work Package name</t>
  </si>
  <si>
    <t>Resource type</t>
  </si>
  <si>
    <t>Short name of the investments</t>
  </si>
  <si>
    <t>Date of purchase (real or planned date of purchase) (dd/mm/yyyy)</t>
  </si>
  <si>
    <t>Purchase cost</t>
  </si>
  <si>
    <t>% used for the project</t>
  </si>
  <si>
    <t>% of useful life of the equipment in the project</t>
  </si>
  <si>
    <t>Charged 
depreciation costs 
per investment</t>
  </si>
  <si>
    <t>Any comments</t>
  </si>
  <si>
    <t>Comments</t>
  </si>
  <si>
    <t>Calculation Sheet</t>
  </si>
  <si>
    <t>ITEMS</t>
  </si>
  <si>
    <t>COST PER ITEM</t>
  </si>
  <si>
    <t>BE TOTAL COSTS</t>
  </si>
  <si>
    <t>Coefficient</t>
  </si>
  <si>
    <t>Monthly SME rate</t>
  </si>
  <si>
    <t>Amount established by EC</t>
  </si>
  <si>
    <t>Austria (AT)</t>
  </si>
  <si>
    <t>Bulgaria (BG)</t>
  </si>
  <si>
    <t>Croatia (HR)</t>
  </si>
  <si>
    <t xml:space="preserve">Cyprus (CY) </t>
  </si>
  <si>
    <t>Denmark (DK)</t>
  </si>
  <si>
    <t>Estonia (EE)</t>
  </si>
  <si>
    <t>Finland (FI)</t>
  </si>
  <si>
    <t>Germany (DE)</t>
  </si>
  <si>
    <t>Greece (EL)</t>
  </si>
  <si>
    <t>Hungary (HU)</t>
  </si>
  <si>
    <t>Ireland (IE)</t>
  </si>
  <si>
    <t>Latvia (LV)</t>
  </si>
  <si>
    <t>Lithuania (LT)</t>
  </si>
  <si>
    <t>Luxembourg (LU)</t>
  </si>
  <si>
    <t>Malta (MT)</t>
  </si>
  <si>
    <t>Netherlands (NL)</t>
  </si>
  <si>
    <t>Poland (PL)</t>
  </si>
  <si>
    <t>Portugal (PT)</t>
  </si>
  <si>
    <t>Romania (RO)</t>
  </si>
  <si>
    <t>Slovakia (SK)</t>
  </si>
  <si>
    <t>Slovenia (SI)</t>
  </si>
  <si>
    <t>Sweden (SE)</t>
  </si>
  <si>
    <t>Albania (AL)</t>
  </si>
  <si>
    <t>Algeria (DZ)</t>
  </si>
  <si>
    <t>Angola (AO)</t>
  </si>
  <si>
    <t>Argentina (AR)</t>
  </si>
  <si>
    <t>Armenia (AM)</t>
  </si>
  <si>
    <t>Australia (AU)</t>
  </si>
  <si>
    <t>Azerbaijan (AZ)</t>
  </si>
  <si>
    <t>Bangladesh (BD)</t>
  </si>
  <si>
    <t>Barbados (BB)</t>
  </si>
  <si>
    <t>Belarus (BY)</t>
  </si>
  <si>
    <t>Belize (BZ)</t>
  </si>
  <si>
    <t>Benin (BJ)</t>
  </si>
  <si>
    <t>Bolivia (BO)</t>
  </si>
  <si>
    <t>Bosnia and Herzegovina (BA)</t>
  </si>
  <si>
    <t>Botswana (BW)</t>
  </si>
  <si>
    <t>Brazil (BR)</t>
  </si>
  <si>
    <t>Burkina Faso (BF)</t>
  </si>
  <si>
    <t>Burundi (BI)</t>
  </si>
  <si>
    <t>Cambodia (KH)</t>
  </si>
  <si>
    <t>Cameroon (CM)</t>
  </si>
  <si>
    <t>Canada (CA)</t>
  </si>
  <si>
    <t>Cape Verde (CV)</t>
  </si>
  <si>
    <t>Central African Republic (CF)</t>
  </si>
  <si>
    <t>Chad (TD)</t>
  </si>
  <si>
    <t>Chile (CL)</t>
  </si>
  <si>
    <t>China (People's Republic of) (CN)</t>
  </si>
  <si>
    <t>Colombia (CO)</t>
  </si>
  <si>
    <t>Comoros (KM)</t>
  </si>
  <si>
    <t>Congo (CG)</t>
  </si>
  <si>
    <t>Congo (Democratic Republic of) (CD)</t>
  </si>
  <si>
    <t>Costa Rica (CR)</t>
  </si>
  <si>
    <t>Cote d'Ivoire (CI)</t>
  </si>
  <si>
    <t>Cuba (CU)</t>
  </si>
  <si>
    <t>Djibouti (DJ)</t>
  </si>
  <si>
    <t>Dominican Republic (DO)</t>
  </si>
  <si>
    <t>Ecuador (EC)</t>
  </si>
  <si>
    <t>Egypt (EG)</t>
  </si>
  <si>
    <t>El Salvador (SV)</t>
  </si>
  <si>
    <t>Eritrea (ER)</t>
  </si>
  <si>
    <t>Eswatini (SZ)</t>
  </si>
  <si>
    <t>Ethiopia (ET)</t>
  </si>
  <si>
    <t>Faroe Islands (FO)</t>
  </si>
  <si>
    <t>Fiji (FJ)</t>
  </si>
  <si>
    <t>Gabon (GA)</t>
  </si>
  <si>
    <t>Gambia (GM)</t>
  </si>
  <si>
    <t>Georgia (GE)</t>
  </si>
  <si>
    <t>Ghana (GH)</t>
  </si>
  <si>
    <t>Guatemala (GT)</t>
  </si>
  <si>
    <t>Guinea (GN)</t>
  </si>
  <si>
    <t>Guinea-Bissau (GW)</t>
  </si>
  <si>
    <t>Guyana (GY)</t>
  </si>
  <si>
    <t>Haiti (HT)</t>
  </si>
  <si>
    <t>Honduras (HN)</t>
  </si>
  <si>
    <t>Hong Kong (HK)</t>
  </si>
  <si>
    <t>Iceland (IS)</t>
  </si>
  <si>
    <t>India (IN)</t>
  </si>
  <si>
    <t>Indonesia (ID)</t>
  </si>
  <si>
    <t>Israel (IL)</t>
  </si>
  <si>
    <t>Jamaica (JM)</t>
  </si>
  <si>
    <t>Japan(JP)</t>
  </si>
  <si>
    <t>Jordan (JO)</t>
  </si>
  <si>
    <t>Kazakhstan (KZ)</t>
  </si>
  <si>
    <t>Kenya (KE)</t>
  </si>
  <si>
    <t>Korea (Republic of) (KR)</t>
  </si>
  <si>
    <t>Kosovo * UN resolution (XK)</t>
  </si>
  <si>
    <t>Kyrgyzstan (KG)</t>
  </si>
  <si>
    <t>Lao (People's Democratic Republic) (LA)</t>
  </si>
  <si>
    <t>Lebanon (LB)</t>
  </si>
  <si>
    <t>Lesotho (LS)</t>
  </si>
  <si>
    <t>Liberia (LR)</t>
  </si>
  <si>
    <t>Liechtenstein (LI)</t>
  </si>
  <si>
    <t>Madagascar (MG)</t>
  </si>
  <si>
    <t>Malawi (MW)</t>
  </si>
  <si>
    <t>Malaysia (MY)</t>
  </si>
  <si>
    <t>Mali (ML)</t>
  </si>
  <si>
    <t>Mauritania (MR)</t>
  </si>
  <si>
    <t>Mauritius (MU)</t>
  </si>
  <si>
    <t>Mexico (MX)</t>
  </si>
  <si>
    <t>Moldova (Republic of) (MD)</t>
  </si>
  <si>
    <t>Montenegro (ME)</t>
  </si>
  <si>
    <t>Morocco (MA)</t>
  </si>
  <si>
    <t>Mozambique (MZ)</t>
  </si>
  <si>
    <t>Myanmar (MM)</t>
  </si>
  <si>
    <t>Namibia (NA)</t>
  </si>
  <si>
    <t>Nepal (NP)</t>
  </si>
  <si>
    <t>New Caledonia (NC)</t>
  </si>
  <si>
    <t>New Zealand (NZ)</t>
  </si>
  <si>
    <t>Nicaragua (NI)</t>
  </si>
  <si>
    <t>Niger (NE)</t>
  </si>
  <si>
    <t>Nigeria (NG)</t>
  </si>
  <si>
    <t>North Macedonia (MK)</t>
  </si>
  <si>
    <t>Norway (NO)</t>
  </si>
  <si>
    <t>Pakistan (PK)</t>
  </si>
  <si>
    <t>Palestine (PS)</t>
  </si>
  <si>
    <t>Panama (PA)</t>
  </si>
  <si>
    <t>Papua New Guinea (PG)</t>
  </si>
  <si>
    <t>Paraguay (PY)</t>
  </si>
  <si>
    <t>Peru (PE)</t>
  </si>
  <si>
    <t>Philippines (PH)</t>
  </si>
  <si>
    <t>Russian Federation (RU)</t>
  </si>
  <si>
    <t>Rwanda (RW)</t>
  </si>
  <si>
    <t>Samoa (WS)</t>
  </si>
  <si>
    <t>Saudi Arabia (SA)</t>
  </si>
  <si>
    <t>Senegal (SN)</t>
  </si>
  <si>
    <t>Serbia (RS)</t>
  </si>
  <si>
    <t>Sierra Leone (SL)</t>
  </si>
  <si>
    <t>Singapore (SG)</t>
  </si>
  <si>
    <t>Solomon Islands (SB)</t>
  </si>
  <si>
    <t>South Africa (ZA)</t>
  </si>
  <si>
    <t>Sri Lanka (LK)</t>
  </si>
  <si>
    <t>Sudan (SD)</t>
  </si>
  <si>
    <t>Suriname (SR)</t>
  </si>
  <si>
    <t>Switzerland (CH)</t>
  </si>
  <si>
    <t>Taiwan (TW)</t>
  </si>
  <si>
    <t>Tajikistan (TJ)</t>
  </si>
  <si>
    <t>Tanzania (United Republic of) (TZ)</t>
  </si>
  <si>
    <t>Thailand (TH)</t>
  </si>
  <si>
    <t>Togo (TG)</t>
  </si>
  <si>
    <t>Trinidad and Tobago (TT)</t>
  </si>
  <si>
    <t>Tunisia (TN)</t>
  </si>
  <si>
    <t>Turkiye (TR)</t>
  </si>
  <si>
    <t>Turkmenistan (TM)</t>
  </si>
  <si>
    <t>Uganda (UG)</t>
  </si>
  <si>
    <t>Ukraine (UA)</t>
  </si>
  <si>
    <t>United Arab Emirates (AE)</t>
  </si>
  <si>
    <t>United Kingdom (UK)</t>
  </si>
  <si>
    <t>United States (US)</t>
  </si>
  <si>
    <t>Uruguay (UY)</t>
  </si>
  <si>
    <t>Uzbekistan (UZ)</t>
  </si>
  <si>
    <t>Vanuatu (VU)</t>
  </si>
  <si>
    <t>Venezuela (VE)</t>
  </si>
  <si>
    <t>Vietnam (VN)</t>
  </si>
  <si>
    <t>Yemen (YE)</t>
  </si>
  <si>
    <t>Zambia (ZM)</t>
  </si>
  <si>
    <t>Zimbabwe (ZW)</t>
  </si>
  <si>
    <t>Timor-Leste (TL)</t>
  </si>
  <si>
    <t>Estimated Budget (Lump Sum Breakdown) for the Project - EUR</t>
  </si>
  <si>
    <t>List of Beneficiaries and Affiliated Entities</t>
  </si>
  <si>
    <t>BEN % share out of total</t>
  </si>
  <si>
    <t>WP % share out of total</t>
  </si>
  <si>
    <t>SUMMARY - all WPs</t>
  </si>
  <si>
    <t>DEPRECIATION COSTS LIST</t>
  </si>
  <si>
    <t>WP no</t>
  </si>
  <si>
    <t>Other direct costs</t>
  </si>
  <si>
    <t>Cost (EUR)</t>
  </si>
  <si>
    <t>Justification</t>
  </si>
  <si>
    <r>
      <t xml:space="preserve">OTHER DIRECT COSTS BREAKDOWN
</t>
    </r>
    <r>
      <rPr>
        <b/>
        <sz val="12"/>
        <color theme="1"/>
        <rFont val="Calibri"/>
        <family val="2"/>
      </rPr>
      <t>provide the full breakdown of other direct costs and their justification</t>
    </r>
  </si>
  <si>
    <t>Justification for depreciation costs</t>
  </si>
  <si>
    <r>
      <t xml:space="preserve">This workbook enables you to present the detailed estimation of costs of your lump sum project and to calculate the lump sum breakdown per beneficiary and per work package. It must be included with your proposal submission. This is mandatory. If you do not submit the Excel workbook, the proposal submission will be rejected.
You </t>
    </r>
    <r>
      <rPr>
        <b/>
        <sz val="11"/>
        <color rgb="FF000000"/>
        <rFont val="Calibri"/>
        <family val="2"/>
      </rPr>
      <t>must not change the structure</t>
    </r>
    <r>
      <rPr>
        <sz val="11"/>
        <color rgb="FF000000"/>
        <rFont val="Calibri"/>
        <family val="2"/>
      </rPr>
      <t xml:space="preserve"> of this workbook (e.g., do not add, remove or modify rows, columns or tabs).</t>
    </r>
  </si>
  <si>
    <t>Indirect costs</t>
  </si>
  <si>
    <t>Source: EC CD C(2024) 5328 of 30 July 2024 also as per WF XX</t>
  </si>
  <si>
    <t>Start Month</t>
  </si>
  <si>
    <t>End Month</t>
  </si>
  <si>
    <t>Overview Sheets</t>
  </si>
  <si>
    <t>OTHER DIRECT COSTS</t>
  </si>
  <si>
    <t>Fill in the full breakdown and justification for the cost categories “C.1 Travel and subsistence” and “C.3 Other goods, works and services”:
- Select the beneficiary
- Select the cost category
- Fill in the total amount
- Fill in the justification of the costs (e.g. number of travels, purpose of travel, estimated number of days/persons; type of costs/necessity for the project etc.)
The amounts should be in line with the costs in the sheet BEx.</t>
  </si>
  <si>
    <r>
      <t xml:space="preserve">The only currency used in this workbook is EURO.
You </t>
    </r>
    <r>
      <rPr>
        <b/>
        <sz val="11"/>
        <color theme="1"/>
        <rFont val="Calibri"/>
        <family val="2"/>
      </rPr>
      <t>must complete</t>
    </r>
    <r>
      <rPr>
        <sz val="11"/>
        <color theme="1"/>
        <rFont val="Calibri"/>
        <family val="2"/>
      </rPr>
      <t xml:space="preserve"> the following sheets: </t>
    </r>
    <r>
      <rPr>
        <b/>
        <sz val="11"/>
        <color theme="1"/>
        <rFont val="Calibri"/>
        <family val="2"/>
      </rPr>
      <t>‘BE list’ – ‘WP list’ – ‘BE’</t>
    </r>
    <r>
      <rPr>
        <sz val="11"/>
        <color theme="1"/>
        <rFont val="Calibri"/>
        <family val="2"/>
      </rPr>
      <t xml:space="preserve"> (one sheet for each beneficiary) –</t>
    </r>
    <r>
      <rPr>
        <b/>
        <sz val="11"/>
        <color theme="1"/>
        <rFont val="Calibri"/>
        <family val="2"/>
      </rPr>
      <t xml:space="preserve"> ‘Other direct costs’</t>
    </r>
    <r>
      <rPr>
        <sz val="11"/>
        <color theme="1"/>
        <rFont val="Calibri"/>
        <family val="2"/>
      </rPr>
      <t xml:space="preserve">  – ‘Depreciation costs’ (if any).
The information in this workbook </t>
    </r>
    <r>
      <rPr>
        <b/>
        <sz val="11"/>
        <color theme="1"/>
        <rFont val="Calibri"/>
        <family val="2"/>
      </rPr>
      <t>must correspond</t>
    </r>
    <r>
      <rPr>
        <sz val="11"/>
        <color theme="1"/>
        <rFont val="Calibri"/>
        <family val="2"/>
      </rPr>
      <t xml:space="preserve"> to the main proposal. For example, the list of beneficiaries and affiliated entities and the list of work packages must be the same.</t>
    </r>
    <r>
      <rPr>
        <sz val="11"/>
        <rFont val="Calibri"/>
        <family val="2"/>
      </rPr>
      <t xml:space="preserve"> Likewise, the tables in section 3.1 of the proposal must be in line with the budget presented here (e.g., table 3.1g ‘subcontracting costs’).</t>
    </r>
  </si>
  <si>
    <r>
      <t xml:space="preserve">The sheets </t>
    </r>
    <r>
      <rPr>
        <b/>
        <sz val="11"/>
        <color rgb="FF000000"/>
        <rFont val="Calibri"/>
        <family val="2"/>
      </rPr>
      <t>‘Budget_Lump Sum Breakdown’, ‘Person-months overview’ and ‘Summary per WP’</t>
    </r>
    <r>
      <rPr>
        <sz val="11"/>
        <color rgb="FF000000"/>
        <rFont val="Calibri"/>
        <family val="2"/>
      </rPr>
      <t xml:space="preserve"> are automatically filled-in. 
The total of the requested EU contribution in the sheet ‘Budget_Lump Sum Breakdown’ will become the Lump Sum Grant Amount.</t>
    </r>
  </si>
  <si>
    <r>
      <t xml:space="preserve">In the </t>
    </r>
    <r>
      <rPr>
        <b/>
        <sz val="11"/>
        <color theme="1"/>
        <rFont val="Calibri"/>
        <family val="2"/>
      </rPr>
      <t>‘WP list’</t>
    </r>
    <r>
      <rPr>
        <sz val="11"/>
        <color theme="1"/>
        <rFont val="Calibri"/>
        <family val="2"/>
      </rPr>
      <t>, add the work packages. They must correspond to the list of work packages in the main propos</t>
    </r>
    <r>
      <rPr>
        <sz val="11"/>
        <rFont val="Calibri"/>
        <family val="2"/>
      </rPr>
      <t xml:space="preserve">al (Table 3.1a) </t>
    </r>
    <r>
      <rPr>
        <sz val="11"/>
        <color theme="1"/>
        <rFont val="Calibri"/>
        <family val="2"/>
      </rPr>
      <t>and be presented in the same order.</t>
    </r>
  </si>
  <si>
    <r>
      <rPr>
        <sz val="11"/>
        <color rgb="FF000000"/>
        <rFont val="Calibri"/>
        <family val="2"/>
      </rPr>
      <t xml:space="preserve">You must complete one </t>
    </r>
    <r>
      <rPr>
        <b/>
        <sz val="11"/>
        <color rgb="FF000000"/>
        <rFont val="Calibri"/>
        <family val="2"/>
      </rPr>
      <t>‘BEx’</t>
    </r>
    <r>
      <rPr>
        <sz val="11"/>
        <color rgb="FF000000"/>
        <rFont val="Calibri"/>
        <family val="2"/>
      </rPr>
      <t xml:space="preserve"> sheet per beneficiary. This sheet includes one section for each work package. Each work package section contains the full list of cost categories. Complete the information for each work package in which the beneficiary participates. 
For the cost categories used, you must enter the </t>
    </r>
    <r>
      <rPr>
        <b/>
        <sz val="11"/>
        <color rgb="FF000000"/>
        <rFont val="Calibri"/>
        <family val="2"/>
      </rPr>
      <t>number of items</t>
    </r>
    <r>
      <rPr>
        <sz val="11"/>
        <color rgb="FF000000"/>
        <rFont val="Calibri"/>
        <family val="2"/>
      </rPr>
      <t xml:space="preserve"> and the </t>
    </r>
    <r>
      <rPr>
        <b/>
        <sz val="11"/>
        <color rgb="FF000000"/>
        <rFont val="Calibri"/>
        <family val="2"/>
      </rPr>
      <t>cost per item</t>
    </r>
    <r>
      <rPr>
        <sz val="11"/>
        <color rgb="FF000000"/>
        <rFont val="Calibri"/>
        <family val="2"/>
      </rPr>
      <t xml:space="preserve"> in Euro (yellow cells). The total cost per cost category is calculated automatically. If a cost category is not used leave cells blank. 
Preferably use whole numbers for the costs per item (no Euro cents). The number of items can be a fraction (e.g., 0.5 items).
Lump sum proposals may contain only costs that are </t>
    </r>
    <r>
      <rPr>
        <b/>
        <sz val="11"/>
        <color rgb="FF000000"/>
        <rFont val="Calibri"/>
        <family val="2"/>
      </rPr>
      <t>eligible under the call for proposal</t>
    </r>
    <r>
      <rPr>
        <sz val="11"/>
        <color rgb="FF000000"/>
        <rFont val="Calibri"/>
        <family val="2"/>
      </rPr>
      <t xml:space="preserve"> (same eligibility rules as for actual cost grants).
Enter your personnel costs in section</t>
    </r>
    <r>
      <rPr>
        <b/>
        <sz val="11"/>
        <color rgb="FF000000"/>
        <rFont val="Calibri"/>
        <family val="2"/>
      </rPr>
      <t xml:space="preserve"> “A. DIRECT PERSONNEL COSTS”</t>
    </r>
    <r>
      <rPr>
        <sz val="11"/>
        <color rgb="FF000000"/>
        <rFont val="Calibri"/>
        <family val="2"/>
      </rPr>
      <t>. For personnel costs, the number of items is the number of person-months (e.g., 10 items correspond to 10 person-months).
A senior scientist corresponds to career stages A and B, or to an equivalent position</t>
    </r>
    <r>
      <rPr>
        <sz val="11"/>
        <rFont val="Calibri"/>
        <family val="2"/>
      </rPr>
      <t xml:space="preserve"> in the private sector. A junior scientist corresponds to career stage C and D</t>
    </r>
    <r>
      <rPr>
        <sz val="11"/>
        <color rgb="FF000000"/>
        <rFont val="Calibri"/>
        <family val="2"/>
      </rPr>
      <t xml:space="preserve">, or to an equivalent position in the private sector.
</t>
    </r>
    <r>
      <rPr>
        <i/>
        <sz val="11"/>
        <color rgb="FF000000"/>
        <rFont val="Calibri"/>
        <family val="2"/>
      </rPr>
      <t xml:space="preserve">[Category A – Top grade researcher] [Category B – Senior researcher] [Category C – Recognised researcher] [Category D – First stage researcher]
</t>
    </r>
    <r>
      <rPr>
        <sz val="11"/>
        <color rgb="FF000000"/>
        <rFont val="Calibri"/>
        <family val="2"/>
      </rPr>
      <t xml:space="preserve">
A staff category can contain more than one employee (e.g., two junior scientists in the same organisation and working on the same work package). In this case, the cost per item is the average monthly personnel cost of all employees concerned, and the number of items is the combined number of person-months. No more detailed information is required in this sheet.
Applicants should justify high personnel costs in the ‘Any comments’ tab (e.g., high staff effort, need for senior staff, or high monthly rates).
In section “A.3 SME owners and natural person beneficiaries”, the cost per item is prefilled in the workbook. When using this category, only enter the number of items.</t>
    </r>
  </si>
  <si>
    <t>Project:</t>
  </si>
  <si>
    <t>Grant Agreement Number</t>
  </si>
  <si>
    <t>Coordinator:</t>
  </si>
  <si>
    <t>FINANCIAL STATEMENT FOR THE ACTION  and REQUESTED STATUS OF WORK PACKAGES</t>
  </si>
  <si>
    <t>Beneficiary/ Work Package</t>
  </si>
  <si>
    <t>Requested Status of completion</t>
  </si>
  <si>
    <t>Completed</t>
  </si>
  <si>
    <t>Partially Completed</t>
  </si>
  <si>
    <t>Not completed</t>
  </si>
  <si>
    <t xml:space="preserve"> Requested Completion %</t>
  </si>
  <si>
    <t>Total Requested EU contribution</t>
  </si>
  <si>
    <r>
      <rPr>
        <b/>
        <sz val="10"/>
        <color rgb="FF000000"/>
        <rFont val="Aptos Narrow"/>
        <family val="2"/>
        <scheme val="minor"/>
      </rPr>
      <t xml:space="preserve">The coordinator hereby confirms on behalf of all beneficiaries that: </t>
    </r>
    <r>
      <rPr>
        <sz val="10"/>
        <color rgb="FF000000"/>
        <rFont val="Aptos Narrow"/>
        <family val="2"/>
        <scheme val="minor"/>
      </rPr>
      <t xml:space="preserve">
 - The information provided is complete, reliable and true.
 - The lump sum contributions declared are eligible (in particular, the work packages have been completed and the work has been properly implemented and/or the results were achieved; </t>
    </r>
    <r>
      <rPr>
        <sz val="10"/>
        <rFont val="Aptos Narrow"/>
        <family val="2"/>
        <scheme val="minor"/>
      </rPr>
      <t>see Article I.4).</t>
    </r>
    <r>
      <rPr>
        <sz val="10"/>
        <color rgb="FF000000"/>
        <rFont val="Aptos Narrow"/>
        <family val="2"/>
        <scheme val="minor"/>
      </rPr>
      <t xml:space="preserve">
-  The proper implementation and/or achievement can be substantiated by the relevant submitted deliverables as indicated in Annex I and may be further substantiated by adequate records and supporting documents (see Article II.23.2) that will be produced upon request (see Article II.2.1.d) or in the context of checks, reviews and audits (see Article II.23).</t>
    </r>
  </si>
  <si>
    <t>Name of the person authorised to sign this Financial Statement</t>
  </si>
  <si>
    <t>Date &amp; Signature</t>
  </si>
  <si>
    <t>Partially completed</t>
  </si>
  <si>
    <t>- TO BE SUBMITTED AS REQUEST FOR PAYMENT AT THE END OF THE PROJECT -
 THIS TEXT TO BE REMOVED</t>
  </si>
  <si>
    <t>Status</t>
  </si>
  <si>
    <t xml:space="preserve">Financial Statement </t>
  </si>
  <si>
    <r>
      <rPr>
        <sz val="11"/>
        <color rgb="FFFF0000"/>
        <rFont val="Calibri"/>
        <family val="2"/>
      </rPr>
      <t xml:space="preserve">To be submitted at the end of the project as the request for payment - nothing to fill in at the stage of proposal submission.
</t>
    </r>
    <r>
      <rPr>
        <sz val="11"/>
        <rFont val="Calibri"/>
        <family val="2"/>
      </rPr>
      <t>Select from the drop down menu the requested status of completion per each workpackage.</t>
    </r>
    <r>
      <rPr>
        <sz val="11"/>
        <color theme="1"/>
        <rFont val="Calibri"/>
        <family val="2"/>
      </rPr>
      <t xml:space="preserve">
Fill in the requested completion percentage per each workpackage. 
The requested EU contribution is automatically filled in  from the budget table.
Fill in the Name of the person authorised to sign the financial statement (Coordinator on behalf of all beneficiaries)
Print the Financial Statement, sign and date it. Electronical signature is acceptable. The signed Financial Statement will become the basis for your request for payment.</t>
    </r>
  </si>
  <si>
    <t xml:space="preserve">1. </t>
  </si>
  <si>
    <t>EUSPA/GRANT/01/2026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</si>
</sst>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quot;* #,##0.00_-;\-&quot;£&quot;* #,##0.00_-;_-&quot;£&quot;* &quot;-&quot;??_-;_-@_-"/>
    <numFmt numFmtId="165" formatCode="_-[$€-2]\ * #,##0.00_-;\-[$€-2]\ * #,##0.00_-;_-[$€-2]\ * &quot;-&quot;??_-;_-@_-"/>
    <numFmt numFmtId="166" formatCode="0;\-0;;@"/>
    <numFmt numFmtId="167" formatCode="#,##0.00_ ;\-#,##0.00\ ;&quot; - &quot;"/>
    <numFmt numFmtId="168" formatCode="_-* #,##0_-;\-* #,##0_-;_-* &quot;-&quot;??_-;_-@_-"/>
  </numFmts>
  <fonts count="44" x14ac:knownFonts="1">
    <font>
      <sz val="11"/>
      <color theme="1"/>
      <name val="Aptos Narrow"/>
      <family val="2"/>
      <scheme val="minor"/>
    </font>
    <font>
      <sz val="11"/>
      <color theme="1"/>
      <name val="Aptos Narrow"/>
      <family val="2"/>
      <scheme val="minor"/>
    </font>
    <font>
      <b/>
      <sz val="11"/>
      <color theme="1"/>
      <name val="Aptos Narrow"/>
      <family val="2"/>
      <scheme val="minor"/>
    </font>
    <font>
      <b/>
      <sz val="18"/>
      <color rgb="FF000000"/>
      <name val="Calibri"/>
      <family val="2"/>
    </font>
    <font>
      <sz val="11"/>
      <color theme="1"/>
      <name val="Calibri"/>
      <family val="2"/>
    </font>
    <font>
      <b/>
      <sz val="11"/>
      <color rgb="FF000000"/>
      <name val="Calibri"/>
      <family val="2"/>
    </font>
    <font>
      <b/>
      <sz val="14"/>
      <color rgb="FFFFFFFF"/>
      <name val="Calibri"/>
      <family val="2"/>
    </font>
    <font>
      <b/>
      <sz val="14"/>
      <color rgb="FF000000"/>
      <name val="Calibri"/>
      <family val="2"/>
    </font>
    <font>
      <b/>
      <sz val="11"/>
      <name val="Calibri"/>
      <family val="2"/>
    </font>
    <font>
      <sz val="11"/>
      <color rgb="FF000000"/>
      <name val="Calibri"/>
      <family val="2"/>
    </font>
    <font>
      <b/>
      <sz val="16"/>
      <color rgb="FFFF0000"/>
      <name val="Calibri"/>
      <family val="2"/>
    </font>
    <font>
      <sz val="11"/>
      <name val="Calibri"/>
      <family val="2"/>
    </font>
    <font>
      <b/>
      <i/>
      <sz val="11"/>
      <color rgb="FF000000"/>
      <name val="Calibri"/>
      <family val="2"/>
    </font>
    <font>
      <sz val="11"/>
      <color theme="1"/>
      <name val="Aptos"/>
      <family val="2"/>
    </font>
    <font>
      <sz val="8"/>
      <name val="Aptos Narrow"/>
      <family val="2"/>
      <scheme val="minor"/>
    </font>
    <font>
      <b/>
      <sz val="10"/>
      <color rgb="FF000000"/>
      <name val="Calibri"/>
      <family val="2"/>
    </font>
    <font>
      <u/>
      <sz val="11"/>
      <color theme="10"/>
      <name val="Aptos Narrow"/>
      <family val="2"/>
      <scheme val="minor"/>
    </font>
    <font>
      <sz val="9"/>
      <color theme="1"/>
      <name val="Calibri"/>
      <family val="2"/>
    </font>
    <font>
      <i/>
      <sz val="9"/>
      <color theme="1"/>
      <name val="Calibri"/>
      <family val="2"/>
    </font>
    <font>
      <b/>
      <sz val="12"/>
      <color theme="1"/>
      <name val="Calibri"/>
      <family val="2"/>
    </font>
    <font>
      <i/>
      <sz val="10"/>
      <color theme="1"/>
      <name val="Calibri"/>
      <family val="2"/>
    </font>
    <font>
      <b/>
      <sz val="16"/>
      <color theme="1"/>
      <name val="Calibri"/>
      <family val="2"/>
    </font>
    <font>
      <b/>
      <sz val="11"/>
      <color theme="1"/>
      <name val="Calibri"/>
      <family val="2"/>
    </font>
    <font>
      <b/>
      <sz val="18"/>
      <color theme="1"/>
      <name val="Calibri"/>
      <family val="2"/>
    </font>
    <font>
      <sz val="16"/>
      <color rgb="FF0070C0"/>
      <name val="Calibri"/>
      <family val="2"/>
    </font>
    <font>
      <b/>
      <sz val="16"/>
      <name val="Calibri"/>
      <family val="2"/>
    </font>
    <font>
      <b/>
      <sz val="8"/>
      <color theme="1"/>
      <name val="Calibri"/>
      <family val="2"/>
    </font>
    <font>
      <sz val="11"/>
      <color rgb="FFFF0000"/>
      <name val="Calibri"/>
      <family val="2"/>
    </font>
    <font>
      <sz val="11"/>
      <color rgb="FF000000"/>
      <name val="Calibri"/>
      <family val="2"/>
    </font>
    <font>
      <sz val="12"/>
      <color theme="1"/>
      <name val="Calibri"/>
      <family val="2"/>
    </font>
    <font>
      <sz val="12"/>
      <color theme="1"/>
      <name val="Aptos Narrow"/>
      <family val="2"/>
      <scheme val="minor"/>
    </font>
    <font>
      <i/>
      <sz val="8"/>
      <color theme="1"/>
      <name val="Calibri"/>
      <family val="2"/>
    </font>
    <font>
      <b/>
      <sz val="12"/>
      <name val="Calibri"/>
      <family val="2"/>
    </font>
    <font>
      <i/>
      <sz val="11"/>
      <color theme="0"/>
      <name val="Calibri"/>
      <family val="2"/>
    </font>
    <font>
      <sz val="11"/>
      <color theme="0"/>
      <name val="Calibri"/>
      <family val="2"/>
    </font>
    <font>
      <i/>
      <sz val="11"/>
      <color rgb="FF000000"/>
      <name val="Calibri"/>
      <family val="2"/>
    </font>
    <font>
      <sz val="11"/>
      <name val="Aptos Narrow"/>
      <family val="2"/>
      <scheme val="minor"/>
    </font>
    <font>
      <b/>
      <sz val="11"/>
      <color rgb="FF000000"/>
      <name val="Aptos Narrow"/>
      <family val="2"/>
      <scheme val="minor"/>
    </font>
    <font>
      <sz val="10"/>
      <color rgb="FF000000"/>
      <name val="Aptos Narrow"/>
      <family val="2"/>
      <scheme val="minor"/>
    </font>
    <font>
      <b/>
      <sz val="10"/>
      <color rgb="FF000000"/>
      <name val="Aptos Narrow"/>
      <family val="2"/>
      <scheme val="minor"/>
    </font>
    <font>
      <sz val="10"/>
      <name val="Aptos Narrow"/>
      <family val="2"/>
      <scheme val="minor"/>
    </font>
    <font>
      <sz val="10"/>
      <color theme="1"/>
      <name val="Aptos Narrow"/>
      <family val="2"/>
      <scheme val="minor"/>
    </font>
    <font>
      <sz val="11"/>
      <color rgb="FF000000"/>
      <name val="Aptos Narrow"/>
      <family val="2"/>
      <scheme val="minor"/>
    </font>
    <font>
      <b/>
      <i/>
      <sz val="11"/>
      <color rgb="FFFF0000"/>
      <name val="Aptos Narrow"/>
      <family val="2"/>
      <scheme val="minor"/>
    </font>
  </fonts>
  <fills count="22">
    <fill>
      <patternFill patternType="none"/>
    </fill>
    <fill>
      <patternFill patternType="gray125"/>
    </fill>
    <fill>
      <patternFill patternType="solid">
        <fgColor rgb="FFFFFFFF"/>
        <bgColor rgb="FF000000"/>
      </patternFill>
    </fill>
    <fill>
      <patternFill patternType="solid">
        <fgColor rgb="FF8497B0"/>
        <bgColor rgb="FF000000"/>
      </patternFill>
    </fill>
    <fill>
      <patternFill patternType="solid">
        <fgColor rgb="FFD9E1F2"/>
        <bgColor rgb="FF000000"/>
      </patternFill>
    </fill>
    <fill>
      <patternFill patternType="solid">
        <fgColor rgb="FFACB9CA"/>
        <bgColor rgb="FF000000"/>
      </patternFill>
    </fill>
    <fill>
      <patternFill patternType="solid">
        <fgColor rgb="FF000000"/>
        <bgColor rgb="FF000000"/>
      </patternFill>
    </fill>
    <fill>
      <patternFill patternType="solid">
        <fgColor rgb="FFEDEDED"/>
        <bgColor rgb="FF000000"/>
      </patternFill>
    </fill>
    <fill>
      <patternFill patternType="solid">
        <fgColor rgb="FFD0CECE"/>
        <bgColor rgb="FF000000"/>
      </patternFill>
    </fill>
    <fill>
      <patternFill patternType="solid">
        <fgColor theme="2"/>
        <bgColor rgb="FF000000"/>
      </patternFill>
    </fill>
    <fill>
      <patternFill patternType="solid">
        <fgColor rgb="FFFFFF99"/>
        <bgColor rgb="FF000000"/>
      </patternFill>
    </fill>
    <fill>
      <patternFill patternType="solid">
        <fgColor theme="0"/>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bgColor indexed="64"/>
      </patternFill>
    </fill>
    <fill>
      <patternFill patternType="solid">
        <fgColor theme="8"/>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indexed="64"/>
      </bottom>
      <diagonal/>
    </border>
    <border>
      <left/>
      <right style="medium">
        <color auto="1"/>
      </right>
      <top/>
      <bottom/>
      <diagonal/>
    </border>
    <border>
      <left style="medium">
        <color auto="1"/>
      </left>
      <right/>
      <top/>
      <bottom/>
      <diagonal/>
    </border>
    <border>
      <left/>
      <right style="medium">
        <color auto="1"/>
      </right>
      <top/>
      <bottom style="medium">
        <color auto="1"/>
      </bottom>
      <diagonal/>
    </border>
    <border>
      <left/>
      <right/>
      <top style="medium">
        <color auto="1"/>
      </top>
      <bottom/>
      <diagonal/>
    </border>
    <border>
      <left style="medium">
        <color indexed="64"/>
      </left>
      <right style="medium">
        <color indexed="64"/>
      </right>
      <top style="medium">
        <color indexed="64"/>
      </top>
      <bottom/>
      <diagonal/>
    </border>
    <border>
      <left style="medium">
        <color auto="1"/>
      </left>
      <right style="medium">
        <color auto="1"/>
      </right>
      <top/>
      <bottom style="medium">
        <color auto="1"/>
      </bottom>
      <diagonal/>
    </border>
    <border>
      <left style="thin">
        <color indexed="64"/>
      </left>
      <right style="medium">
        <color auto="1"/>
      </right>
      <top style="medium">
        <color indexed="64"/>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auto="1"/>
      </left>
      <right style="medium">
        <color auto="1"/>
      </right>
      <top/>
      <bottom/>
      <diagonal/>
    </border>
    <border>
      <left style="medium">
        <color indexed="64"/>
      </left>
      <right style="medium">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style="thin">
        <color indexed="64"/>
      </right>
      <top/>
      <bottom/>
      <diagonal/>
    </border>
    <border>
      <left style="medium">
        <color theme="5"/>
      </left>
      <right style="thin">
        <color auto="1"/>
      </right>
      <top style="medium">
        <color theme="5"/>
      </top>
      <bottom style="medium">
        <color theme="5"/>
      </bottom>
      <diagonal/>
    </border>
    <border>
      <left style="thin">
        <color auto="1"/>
      </left>
      <right style="medium">
        <color theme="5"/>
      </right>
      <top style="medium">
        <color theme="5"/>
      </top>
      <bottom style="medium">
        <color theme="5"/>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164" fontId="1" fillId="0" borderId="0" applyFont="0" applyFill="0" applyBorder="0" applyAlignment="0" applyProtection="0"/>
    <xf numFmtId="0" fontId="16" fillId="0" borderId="0" applyNumberFormat="0" applyFill="0" applyBorder="0" applyAlignment="0" applyProtection="0"/>
    <xf numFmtId="43" fontId="1" fillId="0" borderId="0" applyFont="0" applyFill="0" applyBorder="0" applyAlignment="0" applyProtection="0"/>
  </cellStyleXfs>
  <cellXfs count="296">
    <xf numFmtId="0" fontId="0" fillId="0" borderId="0" xfId="0"/>
    <xf numFmtId="0" fontId="4" fillId="0" borderId="1" xfId="0" applyFont="1" applyBorder="1" applyAlignment="1">
      <alignment vertical="center"/>
    </xf>
    <xf numFmtId="0" fontId="9" fillId="6" borderId="1" xfId="0" applyFont="1" applyFill="1" applyBorder="1" applyAlignment="1">
      <alignment vertical="center"/>
    </xf>
    <xf numFmtId="0" fontId="9" fillId="0" borderId="1" xfId="0" applyFont="1" applyBorder="1" applyAlignment="1">
      <alignment vertical="center"/>
    </xf>
    <xf numFmtId="0" fontId="5" fillId="8" borderId="1" xfId="0" applyFont="1" applyFill="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left" vertical="center" wrapText="1" indent="5"/>
    </xf>
    <xf numFmtId="0" fontId="12" fillId="0" borderId="1" xfId="0" applyFont="1" applyBorder="1" applyAlignment="1">
      <alignment vertical="center" wrapText="1"/>
    </xf>
    <xf numFmtId="0" fontId="12" fillId="0" borderId="1" xfId="0" applyFont="1" applyBorder="1" applyAlignment="1">
      <alignment horizontal="left" vertical="center" wrapText="1" indent="5"/>
    </xf>
    <xf numFmtId="0" fontId="8" fillId="0" borderId="1" xfId="0" applyFont="1" applyBorder="1" applyAlignment="1">
      <alignment vertical="center" wrapText="1"/>
    </xf>
    <xf numFmtId="0" fontId="8" fillId="8" borderId="1" xfId="0" applyFont="1" applyFill="1" applyBorder="1" applyAlignment="1">
      <alignment vertical="center" wrapText="1"/>
    </xf>
    <xf numFmtId="0" fontId="11" fillId="0" borderId="1" xfId="0" applyFont="1" applyBorder="1" applyAlignment="1">
      <alignment vertical="center"/>
    </xf>
    <xf numFmtId="0" fontId="13" fillId="0" borderId="0" xfId="0" applyFont="1" applyAlignment="1">
      <alignment wrapText="1"/>
    </xf>
    <xf numFmtId="0" fontId="2" fillId="0" borderId="0" xfId="0" applyFont="1"/>
    <xf numFmtId="0" fontId="0" fillId="0" borderId="0" xfId="0" applyAlignment="1">
      <alignment horizontal="left" vertical="top"/>
    </xf>
    <xf numFmtId="4" fontId="0" fillId="0" borderId="0" xfId="0" applyNumberFormat="1"/>
    <xf numFmtId="2" fontId="0" fillId="0" borderId="0" xfId="0" applyNumberFormat="1"/>
    <xf numFmtId="0" fontId="0" fillId="0" borderId="0" xfId="0" applyAlignment="1">
      <alignment horizontal="center" vertical="center"/>
    </xf>
    <xf numFmtId="0" fontId="0" fillId="0" borderId="0" xfId="0" applyAlignment="1">
      <alignment vertical="center"/>
    </xf>
    <xf numFmtId="0" fontId="4" fillId="0" borderId="0" xfId="0" applyFont="1"/>
    <xf numFmtId="4" fontId="11" fillId="5" borderId="1" xfId="0" applyNumberFormat="1" applyFont="1" applyFill="1" applyBorder="1" applyAlignment="1">
      <alignment vertical="center"/>
    </xf>
    <xf numFmtId="4" fontId="9" fillId="6" borderId="1" xfId="0" applyNumberFormat="1" applyFont="1" applyFill="1" applyBorder="1" applyAlignment="1">
      <alignment horizontal="center" vertical="center"/>
    </xf>
    <xf numFmtId="4" fontId="4" fillId="8" borderId="1" xfId="0" applyNumberFormat="1" applyFont="1" applyFill="1" applyBorder="1" applyAlignment="1">
      <alignment vertical="center"/>
    </xf>
    <xf numFmtId="4" fontId="4" fillId="9" borderId="1" xfId="0" applyNumberFormat="1" applyFont="1" applyFill="1" applyBorder="1" applyAlignment="1">
      <alignment vertical="center"/>
    </xf>
    <xf numFmtId="4" fontId="5" fillId="8" borderId="1" xfId="0" applyNumberFormat="1" applyFont="1" applyFill="1" applyBorder="1" applyAlignment="1">
      <alignment vertical="center"/>
    </xf>
    <xf numFmtId="4" fontId="9" fillId="0" borderId="1" xfId="0" applyNumberFormat="1" applyFont="1" applyBorder="1"/>
    <xf numFmtId="4" fontId="4" fillId="10" borderId="1" xfId="0" applyNumberFormat="1" applyFont="1" applyFill="1" applyBorder="1" applyAlignment="1" applyProtection="1">
      <alignment vertical="center"/>
      <protection locked="0"/>
    </xf>
    <xf numFmtId="4" fontId="4" fillId="0" borderId="1" xfId="0" applyNumberFormat="1" applyFont="1" applyBorder="1" applyAlignment="1">
      <alignment vertical="center"/>
    </xf>
    <xf numFmtId="4" fontId="4" fillId="2" borderId="1" xfId="0" applyNumberFormat="1" applyFont="1" applyFill="1" applyBorder="1" applyAlignment="1">
      <alignment vertical="center"/>
    </xf>
    <xf numFmtId="4" fontId="9" fillId="6" borderId="1" xfId="0" applyNumberFormat="1" applyFont="1" applyFill="1" applyBorder="1" applyAlignment="1">
      <alignment vertical="center"/>
    </xf>
    <xf numFmtId="0" fontId="17"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4" fontId="4" fillId="0" borderId="0" xfId="0" applyNumberFormat="1" applyFont="1"/>
    <xf numFmtId="0" fontId="4" fillId="0" borderId="0" xfId="0" applyFont="1" applyAlignment="1">
      <alignment vertical="center"/>
    </xf>
    <xf numFmtId="0" fontId="18" fillId="0" borderId="0" xfId="0" applyFont="1"/>
    <xf numFmtId="0" fontId="20" fillId="0" borderId="0" xfId="0" applyFont="1"/>
    <xf numFmtId="0" fontId="21" fillId="0" borderId="0" xfId="0" applyFont="1"/>
    <xf numFmtId="14" fontId="4" fillId="0" borderId="1" xfId="0" applyNumberFormat="1" applyFont="1" applyBorder="1" applyProtection="1">
      <protection locked="0"/>
    </xf>
    <xf numFmtId="10" fontId="4" fillId="0" borderId="1" xfId="1" applyNumberFormat="1" applyFont="1" applyBorder="1" applyAlignment="1" applyProtection="1">
      <alignment horizontal="center"/>
      <protection locked="0"/>
    </xf>
    <xf numFmtId="0" fontId="4" fillId="0" borderId="7" xfId="0" applyFont="1" applyBorder="1" applyProtection="1">
      <protection locked="0"/>
    </xf>
    <xf numFmtId="0" fontId="4" fillId="11" borderId="1" xfId="0" applyFont="1" applyFill="1" applyBorder="1" applyProtection="1">
      <protection locked="0"/>
    </xf>
    <xf numFmtId="10" fontId="4" fillId="11" borderId="1" xfId="1" applyNumberFormat="1" applyFont="1" applyFill="1" applyBorder="1" applyAlignment="1" applyProtection="1">
      <alignment horizontal="center"/>
      <protection locked="0"/>
    </xf>
    <xf numFmtId="0" fontId="4" fillId="11" borderId="8" xfId="0" applyFont="1" applyFill="1" applyBorder="1" applyProtection="1">
      <protection locked="0"/>
    </xf>
    <xf numFmtId="14" fontId="4" fillId="0" borderId="8" xfId="0" applyNumberFormat="1" applyFont="1" applyBorder="1" applyProtection="1">
      <protection locked="0"/>
    </xf>
    <xf numFmtId="10" fontId="4" fillId="0" borderId="8" xfId="1" applyNumberFormat="1" applyFont="1" applyBorder="1" applyAlignment="1" applyProtection="1">
      <alignment horizontal="center"/>
      <protection locked="0"/>
    </xf>
    <xf numFmtId="10" fontId="4" fillId="11" borderId="8" xfId="1" applyNumberFormat="1" applyFont="1" applyFill="1" applyBorder="1" applyAlignment="1" applyProtection="1">
      <alignment horizontal="center"/>
      <protection locked="0"/>
    </xf>
    <xf numFmtId="0" fontId="4" fillId="0" borderId="9" xfId="0" applyFont="1" applyBorder="1" applyProtection="1">
      <protection locked="0"/>
    </xf>
    <xf numFmtId="2" fontId="4" fillId="0" borderId="0" xfId="0" applyNumberFormat="1" applyFont="1"/>
    <xf numFmtId="10" fontId="4" fillId="0" borderId="0" xfId="0" applyNumberFormat="1" applyFont="1"/>
    <xf numFmtId="0" fontId="24" fillId="0" borderId="0" xfId="0" applyFont="1" applyAlignment="1">
      <alignment horizontal="center" vertical="center"/>
    </xf>
    <xf numFmtId="0" fontId="4" fillId="0" borderId="0" xfId="0" applyFont="1" applyAlignment="1">
      <alignment horizontal="left" vertical="top"/>
    </xf>
    <xf numFmtId="9" fontId="18" fillId="14" borderId="8" xfId="1" applyFont="1" applyFill="1" applyBorder="1"/>
    <xf numFmtId="9" fontId="18" fillId="14" borderId="9" xfId="1" applyFont="1" applyFill="1" applyBorder="1"/>
    <xf numFmtId="0" fontId="18" fillId="13" borderId="20" xfId="0" applyFont="1" applyFill="1" applyBorder="1" applyAlignment="1">
      <alignment horizontal="center" vertical="center"/>
    </xf>
    <xf numFmtId="166" fontId="18" fillId="13" borderId="28" xfId="0" applyNumberFormat="1" applyFont="1" applyFill="1" applyBorder="1" applyAlignment="1">
      <alignment horizontal="center" vertical="center" wrapText="1"/>
    </xf>
    <xf numFmtId="166" fontId="18" fillId="13" borderId="29" xfId="0" applyNumberFormat="1" applyFont="1" applyFill="1" applyBorder="1" applyAlignment="1">
      <alignment horizontal="center" vertical="center" wrapText="1"/>
    </xf>
    <xf numFmtId="166" fontId="18" fillId="13" borderId="30" xfId="0" applyNumberFormat="1" applyFont="1" applyFill="1" applyBorder="1" applyAlignment="1">
      <alignment horizontal="center" vertical="center" wrapText="1"/>
    </xf>
    <xf numFmtId="0" fontId="22" fillId="13" borderId="10" xfId="0" applyFont="1" applyFill="1" applyBorder="1" applyAlignment="1">
      <alignment horizontal="center"/>
    </xf>
    <xf numFmtId="0" fontId="22" fillId="13" borderId="5" xfId="0" applyFont="1" applyFill="1" applyBorder="1" applyAlignment="1">
      <alignment horizontal="center"/>
    </xf>
    <xf numFmtId="0" fontId="22" fillId="13" borderId="11" xfId="0" applyFont="1" applyFill="1" applyBorder="1" applyAlignment="1">
      <alignment horizontal="center"/>
    </xf>
    <xf numFmtId="0" fontId="22" fillId="0" borderId="0" xfId="0" applyFont="1" applyAlignment="1">
      <alignment horizontal="center"/>
    </xf>
    <xf numFmtId="0" fontId="4" fillId="13" borderId="31" xfId="0" applyFont="1" applyFill="1" applyBorder="1" applyAlignment="1">
      <alignment horizontal="left"/>
    </xf>
    <xf numFmtId="0" fontId="4" fillId="13" borderId="32" xfId="0" applyFont="1" applyFill="1" applyBorder="1" applyAlignment="1">
      <alignment horizontal="left"/>
    </xf>
    <xf numFmtId="0" fontId="4" fillId="13" borderId="33" xfId="0" applyFont="1" applyFill="1" applyBorder="1" applyAlignment="1">
      <alignment horizontal="left"/>
    </xf>
    <xf numFmtId="9" fontId="18" fillId="14" borderId="35" xfId="1" applyFont="1" applyFill="1" applyBorder="1"/>
    <xf numFmtId="9" fontId="20" fillId="14" borderId="11" xfId="1" applyFont="1" applyFill="1" applyBorder="1"/>
    <xf numFmtId="9" fontId="20" fillId="14" borderId="7" xfId="1" applyFont="1" applyFill="1" applyBorder="1"/>
    <xf numFmtId="9" fontId="20" fillId="14" borderId="9" xfId="1" applyFont="1" applyFill="1" applyBorder="1"/>
    <xf numFmtId="0" fontId="4" fillId="18" borderId="1" xfId="0" applyFont="1" applyFill="1" applyBorder="1" applyAlignment="1">
      <alignment vertical="center"/>
    </xf>
    <xf numFmtId="0" fontId="29" fillId="0" borderId="0" xfId="0" applyFont="1"/>
    <xf numFmtId="0" fontId="19" fillId="0" borderId="0" xfId="0" applyFont="1"/>
    <xf numFmtId="0" fontId="22" fillId="13" borderId="13" xfId="0" applyFont="1" applyFill="1" applyBorder="1" applyAlignment="1">
      <alignment horizontal="center"/>
    </xf>
    <xf numFmtId="0" fontId="22" fillId="13" borderId="25" xfId="0" applyFont="1" applyFill="1" applyBorder="1" applyAlignment="1">
      <alignment horizontal="left"/>
    </xf>
    <xf numFmtId="0" fontId="22" fillId="13" borderId="14" xfId="0" applyFont="1" applyFill="1" applyBorder="1" applyAlignment="1">
      <alignment horizontal="center"/>
    </xf>
    <xf numFmtId="0" fontId="22" fillId="13" borderId="25" xfId="0" applyFont="1" applyFill="1" applyBorder="1" applyAlignment="1">
      <alignment horizontal="center"/>
    </xf>
    <xf numFmtId="166" fontId="18" fillId="13" borderId="12" xfId="0" applyNumberFormat="1" applyFont="1" applyFill="1" applyBorder="1" applyAlignment="1">
      <alignment horizontal="center" vertical="center" wrapText="1"/>
    </xf>
    <xf numFmtId="166" fontId="18" fillId="13" borderId="8" xfId="0" applyNumberFormat="1" applyFont="1" applyFill="1" applyBorder="1" applyAlignment="1">
      <alignment horizontal="center" vertical="center" wrapText="1"/>
    </xf>
    <xf numFmtId="9" fontId="17" fillId="14" borderId="11" xfId="1" applyFont="1" applyFill="1" applyBorder="1"/>
    <xf numFmtId="9" fontId="17" fillId="14" borderId="7" xfId="1" applyFont="1" applyFill="1" applyBorder="1"/>
    <xf numFmtId="9" fontId="17" fillId="14" borderId="9" xfId="1" applyFont="1" applyFill="1" applyBorder="1"/>
    <xf numFmtId="9" fontId="17" fillId="14" borderId="12" xfId="1" applyFont="1" applyFill="1" applyBorder="1"/>
    <xf numFmtId="9" fontId="17" fillId="14" borderId="8" xfId="1" applyFont="1" applyFill="1" applyBorder="1"/>
    <xf numFmtId="0" fontId="30" fillId="0" borderId="0" xfId="0" applyFont="1"/>
    <xf numFmtId="0" fontId="22" fillId="13" borderId="16" xfId="0" applyFont="1" applyFill="1" applyBorder="1"/>
    <xf numFmtId="0" fontId="31" fillId="13" borderId="19" xfId="0" applyFont="1" applyFill="1" applyBorder="1" applyAlignment="1">
      <alignment horizontal="center" vertical="center" wrapText="1"/>
    </xf>
    <xf numFmtId="0" fontId="31" fillId="13" borderId="18" xfId="0" applyFont="1" applyFill="1" applyBorder="1" applyAlignment="1">
      <alignment horizontal="center"/>
    </xf>
    <xf numFmtId="0" fontId="4" fillId="20" borderId="36" xfId="0" applyFont="1" applyFill="1" applyBorder="1" applyAlignment="1">
      <alignment horizontal="center"/>
    </xf>
    <xf numFmtId="0" fontId="4" fillId="20" borderId="6" xfId="0" applyFont="1" applyFill="1" applyBorder="1" applyAlignment="1">
      <alignment horizontal="center"/>
    </xf>
    <xf numFmtId="0" fontId="4" fillId="20" borderId="12" xfId="0" applyFont="1" applyFill="1" applyBorder="1" applyAlignment="1">
      <alignment horizontal="center"/>
    </xf>
    <xf numFmtId="166" fontId="18" fillId="13" borderId="9" xfId="0" applyNumberFormat="1" applyFont="1" applyFill="1" applyBorder="1" applyAlignment="1">
      <alignment horizontal="center" vertical="center" wrapText="1"/>
    </xf>
    <xf numFmtId="0" fontId="22" fillId="13" borderId="10" xfId="0" applyFont="1" applyFill="1" applyBorder="1" applyAlignment="1">
      <alignment horizontal="center" vertical="center"/>
    </xf>
    <xf numFmtId="0" fontId="22" fillId="13" borderId="5" xfId="0" applyFont="1" applyFill="1" applyBorder="1" applyAlignment="1">
      <alignment horizontal="center" vertical="center"/>
    </xf>
    <xf numFmtId="0" fontId="22" fillId="13" borderId="11" xfId="0" applyFont="1" applyFill="1" applyBorder="1" applyAlignment="1">
      <alignment horizontal="center" vertical="center"/>
    </xf>
    <xf numFmtId="0" fontId="22" fillId="13" borderId="20" xfId="0" applyFont="1" applyFill="1" applyBorder="1" applyAlignment="1">
      <alignment horizontal="center" vertical="center"/>
    </xf>
    <xf numFmtId="167" fontId="4" fillId="14" borderId="41" xfId="0" applyNumberFormat="1" applyFont="1" applyFill="1" applyBorder="1" applyAlignment="1">
      <alignment horizontal="right" vertical="center"/>
    </xf>
    <xf numFmtId="167" fontId="4" fillId="14" borderId="10" xfId="0" applyNumberFormat="1" applyFont="1" applyFill="1" applyBorder="1" applyAlignment="1">
      <alignment horizontal="right" vertical="center"/>
    </xf>
    <xf numFmtId="167" fontId="4" fillId="14" borderId="38" xfId="0" applyNumberFormat="1" applyFont="1" applyFill="1" applyBorder="1" applyAlignment="1">
      <alignment horizontal="right" vertical="center"/>
    </xf>
    <xf numFmtId="167" fontId="4" fillId="14" borderId="6" xfId="0" applyNumberFormat="1" applyFont="1" applyFill="1" applyBorder="1" applyAlignment="1">
      <alignment horizontal="right" vertical="center"/>
    </xf>
    <xf numFmtId="167" fontId="4" fillId="14" borderId="39" xfId="0" applyNumberFormat="1" applyFont="1" applyFill="1" applyBorder="1" applyAlignment="1">
      <alignment horizontal="right" vertical="center"/>
    </xf>
    <xf numFmtId="167" fontId="4" fillId="14" borderId="12" xfId="0" applyNumberFormat="1" applyFont="1" applyFill="1" applyBorder="1" applyAlignment="1">
      <alignment horizontal="right" vertical="center"/>
    </xf>
    <xf numFmtId="167" fontId="4" fillId="20" borderId="34" xfId="0" applyNumberFormat="1" applyFont="1" applyFill="1" applyBorder="1" applyAlignment="1">
      <alignment horizontal="right" vertical="center"/>
    </xf>
    <xf numFmtId="167" fontId="4" fillId="20" borderId="5" xfId="0" applyNumberFormat="1" applyFont="1" applyFill="1" applyBorder="1" applyAlignment="1">
      <alignment horizontal="right" vertical="center"/>
    </xf>
    <xf numFmtId="167" fontId="4" fillId="20" borderId="26" xfId="0" applyNumberFormat="1" applyFont="1" applyFill="1" applyBorder="1" applyAlignment="1">
      <alignment horizontal="right" vertical="center"/>
    </xf>
    <xf numFmtId="167" fontId="4" fillId="20" borderId="11" xfId="0" applyNumberFormat="1" applyFont="1" applyFill="1" applyBorder="1" applyAlignment="1">
      <alignment horizontal="right" vertical="center"/>
    </xf>
    <xf numFmtId="167" fontId="4" fillId="20" borderId="3" xfId="0" applyNumberFormat="1" applyFont="1" applyFill="1" applyBorder="1" applyAlignment="1">
      <alignment horizontal="right" vertical="center"/>
    </xf>
    <xf numFmtId="167" fontId="4" fillId="20" borderId="1" xfId="0" applyNumberFormat="1" applyFont="1" applyFill="1" applyBorder="1" applyAlignment="1">
      <alignment horizontal="right" vertical="center"/>
    </xf>
    <xf numFmtId="167" fontId="4" fillId="20" borderId="2" xfId="0" applyNumberFormat="1" applyFont="1" applyFill="1" applyBorder="1" applyAlignment="1">
      <alignment horizontal="right" vertical="center"/>
    </xf>
    <xf numFmtId="167" fontId="4" fillId="20" borderId="7" xfId="0" applyNumberFormat="1" applyFont="1" applyFill="1" applyBorder="1" applyAlignment="1">
      <alignment horizontal="right" vertical="center"/>
    </xf>
    <xf numFmtId="167" fontId="4" fillId="20" borderId="35" xfId="0" applyNumberFormat="1" applyFont="1" applyFill="1" applyBorder="1" applyAlignment="1">
      <alignment horizontal="right" vertical="center"/>
    </xf>
    <xf numFmtId="167" fontId="4" fillId="20" borderId="8" xfId="0" applyNumberFormat="1" applyFont="1" applyFill="1" applyBorder="1" applyAlignment="1">
      <alignment horizontal="right" vertical="center"/>
    </xf>
    <xf numFmtId="167" fontId="4" fillId="20" borderId="27" xfId="0" applyNumberFormat="1" applyFont="1" applyFill="1" applyBorder="1" applyAlignment="1">
      <alignment horizontal="right" vertical="center"/>
    </xf>
    <xf numFmtId="167" fontId="4" fillId="20" borderId="9" xfId="0" applyNumberFormat="1" applyFont="1" applyFill="1" applyBorder="1" applyAlignment="1">
      <alignment horizontal="right" vertical="center"/>
    </xf>
    <xf numFmtId="167" fontId="4" fillId="14" borderId="34" xfId="0" applyNumberFormat="1" applyFont="1" applyFill="1" applyBorder="1" applyAlignment="1">
      <alignment horizontal="right" vertical="center"/>
    </xf>
    <xf numFmtId="167" fontId="4" fillId="14" borderId="5" xfId="0" applyNumberFormat="1" applyFont="1" applyFill="1" applyBorder="1" applyAlignment="1">
      <alignment horizontal="right" vertical="center"/>
    </xf>
    <xf numFmtId="167" fontId="4" fillId="14" borderId="11" xfId="0" applyNumberFormat="1" applyFont="1" applyFill="1" applyBorder="1" applyAlignment="1">
      <alignment horizontal="right" vertical="center"/>
    </xf>
    <xf numFmtId="167" fontId="4" fillId="14" borderId="10" xfId="0" applyNumberFormat="1" applyFont="1" applyFill="1" applyBorder="1"/>
    <xf numFmtId="167" fontId="4" fillId="14" borderId="6" xfId="0" applyNumberFormat="1" applyFont="1" applyFill="1" applyBorder="1"/>
    <xf numFmtId="167" fontId="4" fillId="14" borderId="12" xfId="0" applyNumberFormat="1" applyFont="1" applyFill="1" applyBorder="1"/>
    <xf numFmtId="167" fontId="4" fillId="20" borderId="34" xfId="0" applyNumberFormat="1" applyFont="1" applyFill="1" applyBorder="1"/>
    <xf numFmtId="167" fontId="4" fillId="20" borderId="5" xfId="0" applyNumberFormat="1" applyFont="1" applyFill="1" applyBorder="1"/>
    <xf numFmtId="167" fontId="4" fillId="20" borderId="11" xfId="0" applyNumberFormat="1" applyFont="1" applyFill="1" applyBorder="1"/>
    <xf numFmtId="167" fontId="4" fillId="20" borderId="3" xfId="0" applyNumberFormat="1" applyFont="1" applyFill="1" applyBorder="1"/>
    <xf numFmtId="167" fontId="4" fillId="20" borderId="1" xfId="0" applyNumberFormat="1" applyFont="1" applyFill="1" applyBorder="1"/>
    <xf numFmtId="167" fontId="4" fillId="20" borderId="7" xfId="0" applyNumberFormat="1" applyFont="1" applyFill="1" applyBorder="1"/>
    <xf numFmtId="167" fontId="4" fillId="20" borderId="35" xfId="0" applyNumberFormat="1" applyFont="1" applyFill="1" applyBorder="1"/>
    <xf numFmtId="167" fontId="4" fillId="20" borderId="8" xfId="0" applyNumberFormat="1" applyFont="1" applyFill="1" applyBorder="1"/>
    <xf numFmtId="167" fontId="4" fillId="20" borderId="9" xfId="0" applyNumberFormat="1" applyFont="1" applyFill="1" applyBorder="1"/>
    <xf numFmtId="167" fontId="4" fillId="14" borderId="5" xfId="0" applyNumberFormat="1" applyFont="1" applyFill="1" applyBorder="1"/>
    <xf numFmtId="167" fontId="4" fillId="14" borderId="11" xfId="0" applyNumberFormat="1" applyFont="1" applyFill="1" applyBorder="1"/>
    <xf numFmtId="0" fontId="21" fillId="0" borderId="0" xfId="0" applyFont="1" applyAlignment="1">
      <alignment horizontal="centerContinuous"/>
    </xf>
    <xf numFmtId="0" fontId="4" fillId="0" borderId="0" xfId="0" applyFont="1" applyAlignment="1">
      <alignment horizontal="centerContinuous"/>
    </xf>
    <xf numFmtId="0" fontId="4" fillId="14" borderId="1" xfId="0" applyFont="1" applyFill="1" applyBorder="1" applyProtection="1">
      <protection locked="0"/>
    </xf>
    <xf numFmtId="0" fontId="4" fillId="14" borderId="1" xfId="0" quotePrefix="1" applyFont="1" applyFill="1" applyBorder="1" applyProtection="1">
      <protection locked="0"/>
    </xf>
    <xf numFmtId="0" fontId="4" fillId="14" borderId="5" xfId="0" applyFont="1" applyFill="1" applyBorder="1" applyProtection="1">
      <protection locked="0"/>
    </xf>
    <xf numFmtId="0" fontId="4" fillId="14" borderId="5" xfId="0" quotePrefix="1" applyFont="1" applyFill="1" applyBorder="1" applyProtection="1">
      <protection locked="0"/>
    </xf>
    <xf numFmtId="0" fontId="4" fillId="0" borderId="5" xfId="0" applyFont="1" applyBorder="1" applyProtection="1">
      <protection locked="0"/>
    </xf>
    <xf numFmtId="14" fontId="4" fillId="0" borderId="5" xfId="0" applyNumberFormat="1" applyFont="1" applyBorder="1" applyProtection="1">
      <protection locked="0"/>
    </xf>
    <xf numFmtId="10" fontId="4" fillId="0" borderId="5" xfId="1" applyNumberFormat="1" applyFont="1" applyBorder="1" applyAlignment="1" applyProtection="1">
      <alignment horizontal="center"/>
      <protection locked="0"/>
    </xf>
    <xf numFmtId="10" fontId="4" fillId="0" borderId="5" xfId="0" applyNumberFormat="1" applyFont="1" applyBorder="1" applyAlignment="1" applyProtection="1">
      <alignment horizontal="center"/>
      <protection locked="0"/>
    </xf>
    <xf numFmtId="0" fontId="4" fillId="0" borderId="11" xfId="0" applyFont="1" applyBorder="1" applyProtection="1">
      <protection locked="0"/>
    </xf>
    <xf numFmtId="0" fontId="4" fillId="14" borderId="8" xfId="0" applyFont="1" applyFill="1" applyBorder="1" applyProtection="1">
      <protection locked="0"/>
    </xf>
    <xf numFmtId="0" fontId="4" fillId="14" borderId="8" xfId="0" quotePrefix="1" applyFont="1" applyFill="1" applyBorder="1" applyProtection="1">
      <protection locked="0"/>
    </xf>
    <xf numFmtId="0" fontId="19" fillId="13" borderId="13" xfId="0" applyFont="1" applyFill="1" applyBorder="1" applyAlignment="1">
      <alignment horizontal="center" vertical="center" wrapText="1"/>
    </xf>
    <xf numFmtId="0" fontId="19" fillId="13" borderId="14" xfId="0" applyFont="1" applyFill="1" applyBorder="1" applyAlignment="1">
      <alignment horizontal="center" vertical="center" wrapText="1"/>
    </xf>
    <xf numFmtId="2" fontId="19" fillId="13" borderId="14" xfId="0" applyNumberFormat="1" applyFont="1" applyFill="1" applyBorder="1" applyAlignment="1">
      <alignment horizontal="center" vertical="center" wrapText="1"/>
    </xf>
    <xf numFmtId="10" fontId="19" fillId="13" borderId="14" xfId="0" applyNumberFormat="1"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23" fillId="13" borderId="0" xfId="0" applyFont="1" applyFill="1" applyAlignment="1">
      <alignment horizontal="centerContinuous"/>
    </xf>
    <xf numFmtId="0" fontId="4" fillId="14" borderId="5" xfId="0" quotePrefix="1" applyFont="1" applyFill="1" applyBorder="1" applyAlignment="1" applyProtection="1">
      <alignment horizontal="left" vertical="center"/>
      <protection locked="0"/>
    </xf>
    <xf numFmtId="0" fontId="25" fillId="13" borderId="10" xfId="0" applyFont="1" applyFill="1" applyBorder="1" applyAlignment="1">
      <alignment horizontal="centerContinuous" vertical="center"/>
    </xf>
    <xf numFmtId="0" fontId="25" fillId="13" borderId="5" xfId="0" applyFont="1" applyFill="1" applyBorder="1" applyAlignment="1">
      <alignment horizontal="centerContinuous" vertical="center"/>
    </xf>
    <xf numFmtId="0" fontId="25" fillId="13" borderId="11" xfId="0" applyFont="1" applyFill="1" applyBorder="1" applyAlignment="1">
      <alignment horizontal="centerContinuous" vertical="center"/>
    </xf>
    <xf numFmtId="0" fontId="25" fillId="13" borderId="26" xfId="0" applyFont="1" applyFill="1" applyBorder="1" applyAlignment="1">
      <alignment horizontal="centerContinuous" vertical="center"/>
    </xf>
    <xf numFmtId="0" fontId="4" fillId="0" borderId="37"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14" borderId="4" xfId="0" applyFont="1" applyFill="1" applyBorder="1" applyProtection="1">
      <protection locked="0"/>
    </xf>
    <xf numFmtId="0" fontId="23" fillId="13" borderId="0" xfId="0" applyFont="1" applyFill="1" applyAlignment="1">
      <alignment horizontal="centerContinuous" wrapText="1"/>
    </xf>
    <xf numFmtId="165" fontId="4" fillId="0" borderId="5" xfId="0" applyNumberFormat="1" applyFont="1" applyBorder="1" applyProtection="1">
      <protection locked="0"/>
    </xf>
    <xf numFmtId="165" fontId="4" fillId="0" borderId="1" xfId="0" applyNumberFormat="1" applyFont="1" applyBorder="1" applyProtection="1">
      <protection locked="0"/>
    </xf>
    <xf numFmtId="165" fontId="4" fillId="0" borderId="8" xfId="0" applyNumberFormat="1" applyFont="1" applyBorder="1" applyProtection="1">
      <protection locked="0"/>
    </xf>
    <xf numFmtId="0" fontId="2" fillId="16" borderId="0" xfId="0" applyFont="1" applyFill="1" applyAlignment="1">
      <alignment horizontal="center" vertical="center" textRotation="90" wrapText="1"/>
    </xf>
    <xf numFmtId="0" fontId="2" fillId="17" borderId="0" xfId="0" applyFont="1" applyFill="1" applyAlignment="1">
      <alignment horizontal="center" vertical="center" textRotation="90"/>
    </xf>
    <xf numFmtId="0" fontId="2" fillId="16" borderId="0" xfId="0" applyFont="1" applyFill="1" applyAlignment="1">
      <alignment horizontal="center" vertical="center" textRotation="90"/>
    </xf>
    <xf numFmtId="0" fontId="22" fillId="13" borderId="14" xfId="0" applyFont="1" applyFill="1" applyBorder="1" applyAlignment="1">
      <alignment horizontal="left"/>
    </xf>
    <xf numFmtId="0" fontId="33" fillId="0" borderId="0" xfId="0" applyFont="1" applyAlignment="1">
      <alignment horizontal="left"/>
    </xf>
    <xf numFmtId="0" fontId="34" fillId="0" borderId="0" xfId="0" applyFont="1"/>
    <xf numFmtId="0" fontId="4" fillId="0" borderId="4" xfId="0" applyFont="1" applyBorder="1" applyProtection="1">
      <protection locked="0"/>
    </xf>
    <xf numFmtId="0" fontId="4" fillId="0" borderId="1" xfId="0" applyFont="1" applyBorder="1" applyProtection="1">
      <protection locked="0"/>
    </xf>
    <xf numFmtId="0" fontId="4" fillId="0" borderId="8" xfId="0" applyFont="1" applyBorder="1" applyProtection="1">
      <protection locked="0"/>
    </xf>
    <xf numFmtId="0" fontId="3" fillId="0" borderId="1" xfId="0" applyFont="1" applyBorder="1" applyAlignment="1">
      <alignment horizontal="right" vertical="center"/>
    </xf>
    <xf numFmtId="4" fontId="3" fillId="0" borderId="1" xfId="0" applyNumberFormat="1" applyFont="1" applyBorder="1" applyAlignment="1">
      <alignment vertical="center"/>
    </xf>
    <xf numFmtId="4" fontId="3" fillId="0" borderId="2" xfId="0" applyNumberFormat="1" applyFont="1" applyBorder="1" applyAlignment="1">
      <alignment vertical="center"/>
    </xf>
    <xf numFmtId="4" fontId="3" fillId="0" borderId="3" xfId="0" applyNumberFormat="1" applyFont="1" applyBorder="1" applyAlignment="1">
      <alignment vertical="center"/>
    </xf>
    <xf numFmtId="0" fontId="15" fillId="0" borderId="1" xfId="0" applyFont="1" applyBorder="1" applyAlignment="1">
      <alignment horizontal="right" vertical="center"/>
    </xf>
    <xf numFmtId="0" fontId="7" fillId="4" borderId="1" xfId="0" applyFont="1" applyFill="1" applyBorder="1" applyAlignment="1">
      <alignment horizontal="center" vertical="center" wrapText="1"/>
    </xf>
    <xf numFmtId="4" fontId="8" fillId="5" borderId="1" xfId="0" applyNumberFormat="1" applyFont="1" applyFill="1" applyBorder="1" applyAlignment="1">
      <alignment horizontal="center" vertical="center"/>
    </xf>
    <xf numFmtId="4" fontId="8" fillId="5" borderId="1" xfId="0" applyNumberFormat="1" applyFont="1" applyFill="1" applyBorder="1" applyAlignment="1">
      <alignment horizontal="center" vertical="center" wrapText="1"/>
    </xf>
    <xf numFmtId="0" fontId="5" fillId="0" borderId="1" xfId="0" applyFont="1" applyBorder="1" applyAlignment="1">
      <alignment vertical="center"/>
    </xf>
    <xf numFmtId="4" fontId="5" fillId="0" borderId="1" xfId="0" applyNumberFormat="1" applyFont="1" applyBorder="1"/>
    <xf numFmtId="4" fontId="11" fillId="8" borderId="1" xfId="0" applyNumberFormat="1" applyFont="1" applyFill="1" applyBorder="1" applyAlignment="1">
      <alignment vertical="center"/>
    </xf>
    <xf numFmtId="4" fontId="11" fillId="9" borderId="1" xfId="0" applyNumberFormat="1" applyFont="1" applyFill="1" applyBorder="1" applyAlignment="1">
      <alignment vertical="center"/>
    </xf>
    <xf numFmtId="0" fontId="4" fillId="0" borderId="1" xfId="0" applyFont="1" applyBorder="1" applyAlignment="1">
      <alignment vertical="center" wrapText="1"/>
    </xf>
    <xf numFmtId="4" fontId="9" fillId="0" borderId="1" xfId="0" applyNumberFormat="1" applyFont="1" applyBorder="1" applyAlignment="1">
      <alignment horizontal="center" vertical="center"/>
    </xf>
    <xf numFmtId="4" fontId="9" fillId="0" borderId="1" xfId="0" applyNumberFormat="1" applyFont="1" applyBorder="1" applyAlignment="1">
      <alignment vertical="center"/>
    </xf>
    <xf numFmtId="0" fontId="4" fillId="14" borderId="5" xfId="0" applyFont="1" applyFill="1" applyBorder="1"/>
    <xf numFmtId="0" fontId="4" fillId="14" borderId="10" xfId="0" applyFont="1" applyFill="1" applyBorder="1" applyAlignment="1" applyProtection="1">
      <alignment horizontal="left" vertical="center"/>
      <protection locked="0"/>
    </xf>
    <xf numFmtId="0" fontId="4" fillId="14" borderId="6" xfId="0" applyFont="1" applyFill="1" applyBorder="1" applyProtection="1">
      <protection locked="0"/>
    </xf>
    <xf numFmtId="0" fontId="4" fillId="14" borderId="12" xfId="0" applyFont="1" applyFill="1" applyBorder="1" applyProtection="1">
      <protection locked="0"/>
    </xf>
    <xf numFmtId="0" fontId="4" fillId="14" borderId="10" xfId="0" applyFont="1" applyFill="1" applyBorder="1" applyProtection="1">
      <protection locked="0"/>
    </xf>
    <xf numFmtId="0" fontId="4" fillId="21" borderId="5" xfId="0" applyFont="1" applyFill="1" applyBorder="1" applyProtection="1">
      <protection locked="0"/>
    </xf>
    <xf numFmtId="165" fontId="4" fillId="21" borderId="5" xfId="2" applyNumberFormat="1" applyFont="1" applyFill="1" applyBorder="1" applyProtection="1">
      <protection locked="0"/>
    </xf>
    <xf numFmtId="0" fontId="4" fillId="21" borderId="1" xfId="0" applyFont="1" applyFill="1" applyBorder="1" applyProtection="1">
      <protection locked="0"/>
    </xf>
    <xf numFmtId="165" fontId="4" fillId="21" borderId="1" xfId="2" applyNumberFormat="1" applyFont="1" applyFill="1" applyBorder="1" applyProtection="1">
      <protection locked="0"/>
    </xf>
    <xf numFmtId="0" fontId="4" fillId="21" borderId="8" xfId="0" applyFont="1" applyFill="1" applyBorder="1" applyProtection="1">
      <protection locked="0"/>
    </xf>
    <xf numFmtId="165" fontId="4" fillId="21" borderId="8" xfId="2" applyNumberFormat="1" applyFont="1" applyFill="1" applyBorder="1" applyProtection="1">
      <protection locked="0"/>
    </xf>
    <xf numFmtId="0" fontId="4" fillId="14" borderId="36" xfId="0" applyFont="1" applyFill="1" applyBorder="1" applyProtection="1">
      <protection locked="0"/>
    </xf>
    <xf numFmtId="0" fontId="4" fillId="21" borderId="4" xfId="0" applyFont="1" applyFill="1" applyBorder="1" applyProtection="1">
      <protection locked="0"/>
    </xf>
    <xf numFmtId="0" fontId="4" fillId="14" borderId="11" xfId="0" applyFont="1" applyFill="1" applyBorder="1" applyProtection="1">
      <protection locked="0"/>
    </xf>
    <xf numFmtId="0" fontId="4" fillId="14" borderId="7" xfId="0" applyFont="1" applyFill="1" applyBorder="1" applyProtection="1">
      <protection locked="0"/>
    </xf>
    <xf numFmtId="0" fontId="4" fillId="14" borderId="9" xfId="0" applyFont="1" applyFill="1" applyBorder="1" applyProtection="1">
      <protection locked="0"/>
    </xf>
    <xf numFmtId="4" fontId="4" fillId="0" borderId="1" xfId="0" applyNumberFormat="1" applyFont="1" applyBorder="1" applyAlignment="1" applyProtection="1">
      <alignment vertical="center"/>
      <protection locked="0"/>
    </xf>
    <xf numFmtId="0" fontId="4" fillId="0" borderId="7" xfId="0" applyFont="1" applyBorder="1" applyAlignment="1" applyProtection="1">
      <alignment vertical="center"/>
      <protection locked="0"/>
    </xf>
    <xf numFmtId="4" fontId="4" fillId="0" borderId="8" xfId="0" applyNumberFormat="1" applyFont="1" applyBorder="1" applyAlignment="1" applyProtection="1">
      <alignment vertical="center"/>
      <protection locked="0"/>
    </xf>
    <xf numFmtId="0" fontId="4" fillId="0" borderId="9" xfId="0" applyFont="1" applyBorder="1" applyAlignment="1" applyProtection="1">
      <alignment vertical="center"/>
      <protection locked="0"/>
    </xf>
    <xf numFmtId="0" fontId="4" fillId="20" borderId="10" xfId="0" applyFont="1" applyFill="1" applyBorder="1"/>
    <xf numFmtId="0" fontId="4" fillId="20" borderId="6" xfId="0" applyFont="1" applyFill="1" applyBorder="1" applyAlignment="1">
      <alignment horizontal="right"/>
    </xf>
    <xf numFmtId="0" fontId="4" fillId="20" borderId="12" xfId="0" applyFont="1" applyFill="1" applyBorder="1" applyAlignment="1">
      <alignment horizontal="right"/>
    </xf>
    <xf numFmtId="0" fontId="0" fillId="0" borderId="0" xfId="0" applyAlignment="1">
      <alignment horizontal="left" vertical="center"/>
    </xf>
    <xf numFmtId="0" fontId="36" fillId="0" borderId="0" xfId="0" applyFont="1"/>
    <xf numFmtId="0" fontId="0" fillId="0" borderId="0" xfId="0" applyAlignment="1">
      <alignment horizontal="left" vertical="center" wrapText="1"/>
    </xf>
    <xf numFmtId="0" fontId="36" fillId="0" borderId="0" xfId="0" applyFont="1" applyAlignment="1">
      <alignment horizontal="left" vertical="center"/>
    </xf>
    <xf numFmtId="0" fontId="36" fillId="0" borderId="0" xfId="0" applyFont="1" applyProtection="1">
      <protection locked="0"/>
    </xf>
    <xf numFmtId="0" fontId="37" fillId="0" borderId="0" xfId="0" applyFont="1"/>
    <xf numFmtId="0" fontId="2" fillId="0" borderId="0" xfId="0" applyFont="1" applyAlignment="1">
      <alignment horizontal="right"/>
    </xf>
    <xf numFmtId="0" fontId="0" fillId="14" borderId="1" xfId="0" applyFill="1" applyBorder="1"/>
    <xf numFmtId="0" fontId="0" fillId="14" borderId="29" xfId="0" applyFill="1" applyBorder="1"/>
    <xf numFmtId="0" fontId="0" fillId="14" borderId="4" xfId="0" applyFill="1" applyBorder="1" applyAlignment="1">
      <alignment horizontal="left"/>
    </xf>
    <xf numFmtId="4" fontId="0" fillId="21" borderId="1" xfId="0" applyNumberFormat="1" applyFill="1" applyBorder="1"/>
    <xf numFmtId="4" fontId="0" fillId="14" borderId="1" xfId="0" applyNumberFormat="1" applyFill="1" applyBorder="1"/>
    <xf numFmtId="0" fontId="38" fillId="0" borderId="1" xfId="0" applyFont="1" applyBorder="1" applyAlignment="1">
      <alignment horizontal="left" vertical="center" wrapText="1"/>
    </xf>
    <xf numFmtId="0" fontId="41" fillId="0" borderId="1" xfId="0" applyFont="1" applyBorder="1" applyAlignment="1">
      <alignment horizontal="left" vertical="center"/>
    </xf>
    <xf numFmtId="0" fontId="42" fillId="0" borderId="0" xfId="0" applyFont="1"/>
    <xf numFmtId="0" fontId="43" fillId="0" borderId="0" xfId="0" quotePrefix="1" applyFont="1" applyProtection="1">
      <protection locked="0"/>
    </xf>
    <xf numFmtId="168" fontId="0" fillId="0" borderId="0" xfId="4" applyNumberFormat="1" applyFont="1" applyAlignment="1">
      <alignment horizontal="left" indent="1"/>
    </xf>
    <xf numFmtId="0" fontId="2" fillId="14" borderId="2" xfId="0" applyFont="1" applyFill="1" applyBorder="1" applyAlignment="1">
      <alignment horizontal="right" vertical="center"/>
    </xf>
    <xf numFmtId="0" fontId="2" fillId="14" borderId="48" xfId="0" applyFont="1" applyFill="1" applyBorder="1" applyAlignment="1">
      <alignment horizontal="right" vertical="center"/>
    </xf>
    <xf numFmtId="0" fontId="0" fillId="0" borderId="10"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9" fontId="0" fillId="0" borderId="12" xfId="1" applyFont="1" applyBorder="1" applyAlignment="1" applyProtection="1">
      <alignment horizontal="center" vertical="center"/>
      <protection locked="0"/>
    </xf>
    <xf numFmtId="9" fontId="0" fillId="0" borderId="8" xfId="1" applyFont="1" applyBorder="1" applyAlignment="1" applyProtection="1">
      <alignment horizontal="center" vertical="center"/>
      <protection locked="0"/>
    </xf>
    <xf numFmtId="9" fontId="0" fillId="0" borderId="9" xfId="1" applyFont="1" applyBorder="1" applyAlignment="1" applyProtection="1">
      <alignment horizontal="center" vertical="center"/>
      <protection locked="0"/>
    </xf>
    <xf numFmtId="4" fontId="2" fillId="14" borderId="46" xfId="0" applyNumberFormat="1" applyFont="1" applyFill="1" applyBorder="1" applyAlignment="1">
      <alignment horizontal="right" vertical="center"/>
    </xf>
    <xf numFmtId="4" fontId="2" fillId="14" borderId="49" xfId="0" applyNumberFormat="1" applyFont="1" applyFill="1" applyBorder="1" applyAlignment="1">
      <alignment horizontal="right" vertical="center"/>
    </xf>
    <xf numFmtId="4" fontId="2" fillId="14" borderId="4" xfId="0" applyNumberFormat="1" applyFont="1" applyFill="1" applyBorder="1" applyAlignment="1">
      <alignment horizontal="right" vertical="center"/>
    </xf>
    <xf numFmtId="0" fontId="0" fillId="14" borderId="4" xfId="0" applyFill="1" applyBorder="1" applyAlignment="1">
      <alignment horizontal="left" vertical="center"/>
    </xf>
    <xf numFmtId="4" fontId="0" fillId="14" borderId="4" xfId="0" applyNumberFormat="1" applyFill="1" applyBorder="1" applyAlignment="1">
      <alignment vertical="center"/>
    </xf>
    <xf numFmtId="4" fontId="0" fillId="21" borderId="1" xfId="0" applyNumberFormat="1" applyFill="1" applyBorder="1" applyAlignment="1">
      <alignment vertical="center"/>
    </xf>
    <xf numFmtId="4" fontId="0" fillId="14" borderId="1" xfId="0" applyNumberFormat="1" applyFill="1" applyBorder="1" applyAlignment="1">
      <alignment vertical="center"/>
    </xf>
    <xf numFmtId="0" fontId="2" fillId="14" borderId="45" xfId="0" applyFont="1" applyFill="1" applyBorder="1" applyAlignment="1">
      <alignment horizontal="right" vertical="center" wrapText="1"/>
    </xf>
    <xf numFmtId="0" fontId="2" fillId="17" borderId="0" xfId="0" applyFont="1" applyFill="1" applyAlignment="1">
      <alignment horizontal="center" vertical="center" textRotation="90" wrapText="1"/>
    </xf>
    <xf numFmtId="0" fontId="2" fillId="14" borderId="29" xfId="0" applyFont="1" applyFill="1" applyBorder="1" applyAlignment="1">
      <alignment horizontal="center" vertical="center"/>
    </xf>
    <xf numFmtId="14" fontId="4" fillId="0" borderId="4" xfId="0" applyNumberFormat="1" applyFont="1" applyBorder="1" applyProtection="1">
      <protection locked="0"/>
    </xf>
    <xf numFmtId="14" fontId="4" fillId="0" borderId="37" xfId="0" applyNumberFormat="1" applyFont="1" applyBorder="1" applyProtection="1">
      <protection locked="0"/>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0" fillId="7" borderId="1" xfId="0" applyFont="1" applyFill="1" applyBorder="1" applyAlignment="1">
      <alignment horizontal="center" vertical="center"/>
    </xf>
    <xf numFmtId="0" fontId="8" fillId="16" borderId="29" xfId="3" applyFont="1" applyFill="1" applyBorder="1" applyAlignment="1" applyProtection="1">
      <alignment horizontal="center" vertical="center" textRotation="90" wrapText="1"/>
    </xf>
    <xf numFmtId="0" fontId="8" fillId="16" borderId="44" xfId="3" applyFont="1" applyFill="1" applyBorder="1" applyAlignment="1" applyProtection="1">
      <alignment horizontal="center" vertical="center" textRotation="90" wrapText="1"/>
    </xf>
    <xf numFmtId="0" fontId="8" fillId="16" borderId="4" xfId="3" applyFont="1" applyFill="1" applyBorder="1" applyAlignment="1" applyProtection="1">
      <alignment horizontal="center" vertical="center" textRotation="90" wrapText="1"/>
    </xf>
    <xf numFmtId="0" fontId="11" fillId="12" borderId="1" xfId="3" applyFont="1" applyFill="1" applyBorder="1" applyAlignment="1" applyProtection="1">
      <alignment horizontal="left" vertical="top" wrapText="1"/>
    </xf>
    <xf numFmtId="0" fontId="19" fillId="16" borderId="1" xfId="0" applyFont="1" applyFill="1" applyBorder="1" applyAlignment="1">
      <alignment horizontal="center" vertical="center" textRotation="90" wrapText="1"/>
    </xf>
    <xf numFmtId="0" fontId="19" fillId="17" borderId="1" xfId="0" applyFont="1" applyFill="1" applyBorder="1" applyAlignment="1">
      <alignment horizontal="center" vertical="center" textRotation="90" wrapText="1"/>
    </xf>
    <xf numFmtId="0" fontId="9" fillId="15" borderId="1" xfId="0" applyFont="1" applyFill="1" applyBorder="1" applyAlignment="1">
      <alignment horizontal="left" vertical="top" wrapText="1"/>
    </xf>
    <xf numFmtId="0" fontId="4" fillId="15" borderId="1" xfId="0" applyFont="1" applyFill="1" applyBorder="1" applyAlignment="1">
      <alignment horizontal="left" vertical="top" wrapText="1"/>
    </xf>
    <xf numFmtId="0" fontId="4" fillId="12" borderId="1" xfId="0" applyFont="1" applyFill="1" applyBorder="1" applyAlignment="1">
      <alignment horizontal="left" vertical="top" wrapText="1"/>
    </xf>
    <xf numFmtId="0" fontId="4" fillId="19" borderId="1" xfId="0" applyFont="1" applyFill="1" applyBorder="1" applyAlignment="1" applyProtection="1">
      <alignment horizontal="left" vertical="center"/>
      <protection locked="0"/>
    </xf>
    <xf numFmtId="0" fontId="27" fillId="19" borderId="1" xfId="0" applyFont="1" applyFill="1" applyBorder="1" applyAlignment="1" applyProtection="1">
      <alignment horizontal="left" vertical="center"/>
      <protection locked="0"/>
    </xf>
    <xf numFmtId="9" fontId="11" fillId="18" borderId="1" xfId="0" applyNumberFormat="1" applyFont="1" applyFill="1" applyBorder="1" applyAlignment="1">
      <alignment horizontal="left" vertical="center"/>
    </xf>
    <xf numFmtId="0" fontId="21" fillId="0" borderId="0" xfId="0" applyFont="1" applyAlignment="1">
      <alignment horizontal="center" wrapText="1"/>
    </xf>
    <xf numFmtId="0" fontId="21" fillId="0" borderId="0" xfId="0" applyFont="1" applyAlignment="1">
      <alignment horizontal="center"/>
    </xf>
    <xf numFmtId="0" fontId="9" fillId="12" borderId="1" xfId="0" applyFont="1" applyFill="1" applyBorder="1" applyAlignment="1">
      <alignment horizontal="left" vertical="top" wrapText="1"/>
    </xf>
    <xf numFmtId="0" fontId="28" fillId="15" borderId="2" xfId="0" applyFont="1" applyFill="1" applyBorder="1" applyAlignment="1">
      <alignment horizontal="left" vertical="top" wrapText="1"/>
    </xf>
    <xf numFmtId="0" fontId="28" fillId="15" borderId="47" xfId="0" applyFont="1" applyFill="1" applyBorder="1" applyAlignment="1">
      <alignment horizontal="left" vertical="top" wrapText="1"/>
    </xf>
    <xf numFmtId="0" fontId="28" fillId="15" borderId="3" xfId="0" applyFont="1" applyFill="1" applyBorder="1" applyAlignment="1">
      <alignment horizontal="left" vertical="top" wrapText="1"/>
    </xf>
    <xf numFmtId="0" fontId="22" fillId="0" borderId="0" xfId="0" applyFont="1" applyAlignment="1">
      <alignment horizontal="center" wrapText="1"/>
    </xf>
    <xf numFmtId="0" fontId="22" fillId="0" borderId="0" xfId="0" applyFont="1" applyAlignment="1">
      <alignment horizontal="center"/>
    </xf>
    <xf numFmtId="0" fontId="22" fillId="13" borderId="16" xfId="0" applyFont="1" applyFill="1" applyBorder="1" applyAlignment="1">
      <alignment horizontal="center" vertical="center" wrapText="1"/>
    </xf>
    <xf numFmtId="0" fontId="22" fillId="13" borderId="20" xfId="0" applyFont="1" applyFill="1" applyBorder="1" applyAlignment="1">
      <alignment horizontal="center" vertical="center" wrapText="1"/>
    </xf>
    <xf numFmtId="0" fontId="22" fillId="13" borderId="23" xfId="0" applyFont="1" applyFill="1" applyBorder="1" applyAlignment="1">
      <alignment horizontal="center" vertical="center" wrapText="1"/>
    </xf>
    <xf numFmtId="0" fontId="22" fillId="13" borderId="40" xfId="0" applyFont="1" applyFill="1" applyBorder="1" applyAlignment="1">
      <alignment horizontal="center" vertical="center" wrapText="1"/>
    </xf>
    <xf numFmtId="0" fontId="22" fillId="13" borderId="16" xfId="0" applyFont="1" applyFill="1" applyBorder="1" applyAlignment="1">
      <alignment horizontal="center" vertical="center"/>
    </xf>
    <xf numFmtId="0" fontId="22" fillId="13" borderId="17" xfId="0" applyFont="1" applyFill="1" applyBorder="1" applyAlignment="1">
      <alignment horizontal="center" vertical="center"/>
    </xf>
    <xf numFmtId="4" fontId="32" fillId="14" borderId="42" xfId="0" applyNumberFormat="1" applyFont="1" applyFill="1" applyBorder="1" applyAlignment="1">
      <alignment horizontal="right" vertical="center"/>
    </xf>
    <xf numFmtId="4" fontId="32" fillId="14" borderId="43" xfId="0" applyNumberFormat="1" applyFont="1" applyFill="1" applyBorder="1" applyAlignment="1">
      <alignment horizontal="right" vertical="center"/>
    </xf>
    <xf numFmtId="4" fontId="4" fillId="14" borderId="22" xfId="0" applyNumberFormat="1" applyFont="1" applyFill="1" applyBorder="1" applyAlignment="1">
      <alignment horizontal="center" vertical="center"/>
    </xf>
    <xf numFmtId="4" fontId="4" fillId="14" borderId="17" xfId="0" applyNumberFormat="1" applyFont="1" applyFill="1" applyBorder="1" applyAlignment="1">
      <alignment horizontal="center" vertical="center"/>
    </xf>
    <xf numFmtId="4" fontId="4" fillId="14" borderId="15" xfId="0" applyNumberFormat="1" applyFont="1" applyFill="1" applyBorder="1" applyAlignment="1">
      <alignment horizontal="center" vertical="center"/>
    </xf>
    <xf numFmtId="4" fontId="4" fillId="14" borderId="21" xfId="0" applyNumberFormat="1" applyFont="1" applyFill="1" applyBorder="1" applyAlignment="1">
      <alignment horizontal="center" vertical="center"/>
    </xf>
    <xf numFmtId="0" fontId="22" fillId="13" borderId="16" xfId="0" applyFont="1" applyFill="1" applyBorder="1" applyAlignment="1">
      <alignment horizontal="center"/>
    </xf>
    <xf numFmtId="0" fontId="22" fillId="13" borderId="17" xfId="0" applyFont="1" applyFill="1" applyBorder="1" applyAlignment="1">
      <alignment horizontal="center"/>
    </xf>
    <xf numFmtId="4" fontId="22" fillId="14" borderId="16" xfId="0" applyNumberFormat="1" applyFont="1" applyFill="1" applyBorder="1" applyAlignment="1">
      <alignment horizontal="center" vertical="center"/>
    </xf>
    <xf numFmtId="4" fontId="22" fillId="14" borderId="17" xfId="0" applyNumberFormat="1" applyFont="1" applyFill="1" applyBorder="1" applyAlignment="1">
      <alignment horizontal="center" vertical="center"/>
    </xf>
    <xf numFmtId="4" fontId="22" fillId="14" borderId="18" xfId="0" applyNumberFormat="1" applyFont="1" applyFill="1" applyBorder="1" applyAlignment="1">
      <alignment horizontal="center" vertical="center"/>
    </xf>
    <xf numFmtId="4" fontId="22" fillId="14" borderId="21" xfId="0" applyNumberFormat="1" applyFont="1" applyFill="1" applyBorder="1" applyAlignment="1">
      <alignment horizontal="center" vertical="center"/>
    </xf>
    <xf numFmtId="0" fontId="22" fillId="13" borderId="24" xfId="0" applyFont="1" applyFill="1" applyBorder="1" applyAlignment="1">
      <alignment horizontal="center" vertical="center" wrapText="1"/>
    </xf>
    <xf numFmtId="0" fontId="38" fillId="0" borderId="2" xfId="0" applyFont="1" applyBorder="1" applyAlignment="1">
      <alignment horizontal="left" vertical="top" wrapText="1"/>
    </xf>
    <xf numFmtId="0" fontId="38" fillId="0" borderId="47" xfId="0" applyFont="1" applyBorder="1" applyAlignment="1">
      <alignment horizontal="left" vertical="top" wrapText="1"/>
    </xf>
    <xf numFmtId="0" fontId="38" fillId="0" borderId="3" xfId="0" applyFont="1" applyBorder="1" applyAlignment="1">
      <alignment horizontal="left" vertical="top" wrapText="1"/>
    </xf>
    <xf numFmtId="0" fontId="0" fillId="0" borderId="1" xfId="0" applyBorder="1" applyAlignment="1" applyProtection="1">
      <alignment horizontal="left" vertical="center"/>
      <protection locked="0"/>
    </xf>
    <xf numFmtId="0" fontId="2" fillId="14" borderId="2" xfId="0" applyFont="1" applyFill="1" applyBorder="1" applyAlignment="1">
      <alignment horizontal="center"/>
    </xf>
    <xf numFmtId="0" fontId="2" fillId="14" borderId="3" xfId="0" applyFont="1" applyFill="1" applyBorder="1" applyAlignment="1">
      <alignment horizontal="center"/>
    </xf>
    <xf numFmtId="0" fontId="23" fillId="13" borderId="0" xfId="0" applyFont="1" applyFill="1" applyAlignment="1">
      <alignment horizontal="center"/>
    </xf>
    <xf numFmtId="0" fontId="11" fillId="19" borderId="1" xfId="0" applyFont="1" applyFill="1" applyBorder="1" applyAlignment="1" applyProtection="1">
      <alignment horizontal="left" vertical="center"/>
      <protection locked="0"/>
    </xf>
  </cellXfs>
  <cellStyles count="5">
    <cellStyle name="Comma" xfId="4" builtinId="3"/>
    <cellStyle name="Currency 2" xfId="2" xr:uid="{C1B35F1C-5A0A-4F46-B129-183B7206FCEC}"/>
    <cellStyle name="Hyperlink" xfId="3" builtinId="8"/>
    <cellStyle name="Normal" xfId="0" builtinId="0"/>
    <cellStyle name="Percent" xfId="1" builtinId="5"/>
  </cellStyles>
  <dxfs count="2">
    <dxf>
      <font>
        <b val="0"/>
        <i val="0"/>
        <strike val="0"/>
        <condense val="0"/>
        <extend val="0"/>
        <outline val="0"/>
        <shadow val="0"/>
        <u val="none"/>
        <vertAlign val="baseline"/>
        <sz val="11"/>
        <color theme="1"/>
        <name val="Aptos Narrow"/>
        <family val="2"/>
        <scheme val="minor"/>
      </font>
      <numFmt numFmtId="168" formatCode="_-* #,##0_-;\-* #,##0_-;_-* &quot;-&quot;??_-;_-@_-"/>
      <alignment horizontal="left" vertical="bottom" textRotation="0" wrapText="0" indent="1" justifyLastLine="0" shrinkToFit="0" readingOrder="0"/>
    </dxf>
    <dxf>
      <font>
        <b val="0"/>
        <i val="0"/>
        <strike val="0"/>
        <condense val="0"/>
        <extend val="0"/>
        <outline val="0"/>
        <shadow val="0"/>
        <u val="none"/>
        <vertAlign val="baseline"/>
        <sz val="11"/>
        <color theme="1"/>
        <name val="Aptos Narrow"/>
        <family val="2"/>
        <scheme val="minor"/>
      </font>
      <alignment horizontal="left" vertical="bottom" textRotation="0" wrapText="0" indent="1" justifyLastLine="0" shrinkToFit="0" readingOrder="0"/>
    </dxf>
  </dxfs>
  <tableStyles count="0" defaultTableStyle="TableStyleMedium2" defaultPivotStyle="PivotStyleLight16"/>
  <colors>
    <mruColors>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eetMetadata" Target="metadata.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1320800</xdr:colOff>
      <xdr:row>4</xdr:row>
      <xdr:rowOff>3158</xdr:rowOff>
    </xdr:to>
    <xdr:pic>
      <xdr:nvPicPr>
        <xdr:cNvPr id="3" name="Picture 2">
          <a:extLst>
            <a:ext uri="{FF2B5EF4-FFF2-40B4-BE49-F238E27FC236}">
              <a16:creationId xmlns:a16="http://schemas.microsoft.com/office/drawing/2014/main" id="{BAC5B9A4-24F7-558C-ACEE-9960BB9C8F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33575" cy="7651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uspa-my.sharepoint.com/personal/nicoleta_motohon_euspa_europa_eu/Documents/Lump%20sum%20docs/Detailed-budget-table_HE-LumpSums-euratom_en_unlocked.xlsm" TargetMode="External"/><Relationship Id="rId1" Type="http://schemas.openxmlformats.org/officeDocument/2006/relationships/externalLinkPath" Target="https://euspa.sharepoint.com/sites/TEMLumpSums/Shared%20Documents/General/EUSPA%20Templates/Lump%20sum%20docs/Detailed-budget-table_HE-LumpSums-euratom_en_unlock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BE list"/>
      <sheetName val="WP list"/>
      <sheetName val="Lump sum brkdwn tpl"/>
      <sheetName val="Lump sum breakdown"/>
      <sheetName val="Person-months overview tpl"/>
      <sheetName val="Person-months overview"/>
      <sheetName val="Summary per WP tpl"/>
      <sheetName val="Summary per WP"/>
      <sheetName val="BE tpl"/>
      <sheetName val="BE1"/>
      <sheetName val="Depreciation costs"/>
      <sheetName val="Any comments"/>
      <sheetName val="OLD_BE2_20250226-152110"/>
      <sheetName val="Change Log"/>
      <sheetName val="CountryLis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EE060E-0E10-4772-8E52-A46558D256EC}" name="status1" displayName="status1" ref="D2:D5" totalsRowShown="0">
  <autoFilter ref="D2:D5" xr:uid="{CBEE060E-0E10-4772-8E52-A46558D256EC}"/>
  <tableColumns count="1">
    <tableColumn id="1" xr3:uid="{03355F7D-307A-4D22-BCD4-711250D4F3E4}" name="Statu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C6C3E73-697B-4F53-B3B0-7CA9DF832175}" name="completed" displayName="completed" ref="F2:F3" totalsRowShown="0" dataDxfId="1" dataCellStyle="Comma">
  <autoFilter ref="F2:F3" xr:uid="{BC6C3E73-697B-4F53-B3B0-7CA9DF832175}"/>
  <tableColumns count="1">
    <tableColumn id="1" xr3:uid="{2197CF2F-D643-451F-9EE9-8EBD8D3561C1}" name="Completed" dataDxfId="0" dataCellStyle="Comm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77F4AD-10F3-4D07-9F40-56D4123588C3}" name="partially_compl" displayName="partially_compl" ref="H2:H102" totalsRowShown="0">
  <autoFilter ref="H2:H102" xr:uid="{7077F4AD-10F3-4D07-9F40-56D4123588C3}"/>
  <tableColumns count="1">
    <tableColumn id="1" xr3:uid="{738E5F7B-ECA6-461B-994F-ADD9D1596699}" name="Partially completed"/>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A189E1C-6F9C-4550-9C58-ECBC38D051DB}" name="not_compl" displayName="not_compl" ref="J2:J3" totalsRowShown="0">
  <autoFilter ref="J2:J3" xr:uid="{DA189E1C-6F9C-4550-9C58-ECBC38D051DB}"/>
  <tableColumns count="1">
    <tableColumn id="1" xr3:uid="{3FF3C91C-A4C4-4007-9988-709D8DEC689A}" name="Not complete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4F60B-76BE-48CE-B92C-5324192DE41F}">
  <sheetPr codeName="Sheet2"/>
  <dimension ref="B2:J102"/>
  <sheetViews>
    <sheetView workbookViewId="0">
      <selection activeCell="C10" sqref="C10"/>
    </sheetView>
  </sheetViews>
  <sheetFormatPr defaultRowHeight="14.5" x14ac:dyDescent="0.35"/>
  <cols>
    <col min="6" max="6" width="13.26953125" hidden="1" customWidth="1"/>
    <col min="7" max="7" width="3.81640625" hidden="1" customWidth="1"/>
    <col min="8" max="8" width="20.54296875" hidden="1" customWidth="1"/>
    <col min="9" max="9" width="3.26953125" hidden="1" customWidth="1"/>
    <col min="10" max="10" width="16.54296875" hidden="1" customWidth="1"/>
  </cols>
  <sheetData>
    <row r="2" spans="2:10" x14ac:dyDescent="0.35">
      <c r="D2" t="s">
        <v>314</v>
      </c>
      <c r="F2" t="s">
        <v>304</v>
      </c>
      <c r="H2" t="s">
        <v>312</v>
      </c>
      <c r="J2" t="s">
        <v>306</v>
      </c>
    </row>
    <row r="3" spans="2:10" x14ac:dyDescent="0.35">
      <c r="B3" t="s">
        <v>15</v>
      </c>
      <c r="D3" t="s">
        <v>304</v>
      </c>
      <c r="F3" s="225">
        <v>100</v>
      </c>
      <c r="G3" s="225"/>
      <c r="H3">
        <v>1</v>
      </c>
      <c r="J3">
        <v>0</v>
      </c>
    </row>
    <row r="4" spans="2:10" x14ac:dyDescent="0.35">
      <c r="B4" t="s">
        <v>16</v>
      </c>
      <c r="D4" t="s">
        <v>312</v>
      </c>
      <c r="H4">
        <v>2</v>
      </c>
    </row>
    <row r="5" spans="2:10" x14ac:dyDescent="0.35">
      <c r="D5" t="s">
        <v>306</v>
      </c>
      <c r="H5">
        <v>3</v>
      </c>
    </row>
    <row r="6" spans="2:10" x14ac:dyDescent="0.35">
      <c r="H6">
        <v>4</v>
      </c>
    </row>
    <row r="7" spans="2:10" x14ac:dyDescent="0.35">
      <c r="H7">
        <v>5</v>
      </c>
    </row>
    <row r="8" spans="2:10" x14ac:dyDescent="0.35">
      <c r="H8">
        <v>6</v>
      </c>
    </row>
    <row r="9" spans="2:10" x14ac:dyDescent="0.35">
      <c r="H9">
        <v>7</v>
      </c>
    </row>
    <row r="10" spans="2:10" x14ac:dyDescent="0.35">
      <c r="H10">
        <v>8</v>
      </c>
    </row>
    <row r="11" spans="2:10" x14ac:dyDescent="0.35">
      <c r="H11">
        <v>9</v>
      </c>
    </row>
    <row r="12" spans="2:10" x14ac:dyDescent="0.35">
      <c r="H12">
        <v>10</v>
      </c>
    </row>
    <row r="13" spans="2:10" x14ac:dyDescent="0.35">
      <c r="H13">
        <v>11</v>
      </c>
    </row>
    <row r="14" spans="2:10" x14ac:dyDescent="0.35">
      <c r="H14">
        <v>12</v>
      </c>
    </row>
    <row r="15" spans="2:10" x14ac:dyDescent="0.35">
      <c r="H15">
        <v>13</v>
      </c>
    </row>
    <row r="16" spans="2:10" x14ac:dyDescent="0.35">
      <c r="H16">
        <v>14</v>
      </c>
    </row>
    <row r="17" spans="8:8" x14ac:dyDescent="0.35">
      <c r="H17">
        <v>15</v>
      </c>
    </row>
    <row r="18" spans="8:8" x14ac:dyDescent="0.35">
      <c r="H18">
        <v>16</v>
      </c>
    </row>
    <row r="19" spans="8:8" x14ac:dyDescent="0.35">
      <c r="H19">
        <v>17</v>
      </c>
    </row>
    <row r="20" spans="8:8" x14ac:dyDescent="0.35">
      <c r="H20">
        <v>18</v>
      </c>
    </row>
    <row r="21" spans="8:8" x14ac:dyDescent="0.35">
      <c r="H21">
        <v>19</v>
      </c>
    </row>
    <row r="22" spans="8:8" x14ac:dyDescent="0.35">
      <c r="H22">
        <v>20</v>
      </c>
    </row>
    <row r="23" spans="8:8" x14ac:dyDescent="0.35">
      <c r="H23">
        <v>21</v>
      </c>
    </row>
    <row r="24" spans="8:8" x14ac:dyDescent="0.35">
      <c r="H24">
        <v>22</v>
      </c>
    </row>
    <row r="25" spans="8:8" x14ac:dyDescent="0.35">
      <c r="H25">
        <v>23</v>
      </c>
    </row>
    <row r="26" spans="8:8" x14ac:dyDescent="0.35">
      <c r="H26">
        <v>24</v>
      </c>
    </row>
    <row r="27" spans="8:8" x14ac:dyDescent="0.35">
      <c r="H27">
        <v>25</v>
      </c>
    </row>
    <row r="28" spans="8:8" x14ac:dyDescent="0.35">
      <c r="H28">
        <v>26</v>
      </c>
    </row>
    <row r="29" spans="8:8" x14ac:dyDescent="0.35">
      <c r="H29">
        <v>27</v>
      </c>
    </row>
    <row r="30" spans="8:8" x14ac:dyDescent="0.35">
      <c r="H30">
        <v>28</v>
      </c>
    </row>
    <row r="31" spans="8:8" x14ac:dyDescent="0.35">
      <c r="H31">
        <v>29</v>
      </c>
    </row>
    <row r="32" spans="8:8" x14ac:dyDescent="0.35">
      <c r="H32">
        <v>30</v>
      </c>
    </row>
    <row r="33" spans="8:8" x14ac:dyDescent="0.35">
      <c r="H33">
        <v>31</v>
      </c>
    </row>
    <row r="34" spans="8:8" x14ac:dyDescent="0.35">
      <c r="H34">
        <v>32</v>
      </c>
    </row>
    <row r="35" spans="8:8" x14ac:dyDescent="0.35">
      <c r="H35">
        <v>33</v>
      </c>
    </row>
    <row r="36" spans="8:8" x14ac:dyDescent="0.35">
      <c r="H36">
        <v>34</v>
      </c>
    </row>
    <row r="37" spans="8:8" x14ac:dyDescent="0.35">
      <c r="H37">
        <v>35</v>
      </c>
    </row>
    <row r="38" spans="8:8" x14ac:dyDescent="0.35">
      <c r="H38">
        <v>36</v>
      </c>
    </row>
    <row r="39" spans="8:8" x14ac:dyDescent="0.35">
      <c r="H39">
        <v>37</v>
      </c>
    </row>
    <row r="40" spans="8:8" x14ac:dyDescent="0.35">
      <c r="H40">
        <v>38</v>
      </c>
    </row>
    <row r="41" spans="8:8" x14ac:dyDescent="0.35">
      <c r="H41">
        <v>39</v>
      </c>
    </row>
    <row r="42" spans="8:8" x14ac:dyDescent="0.35">
      <c r="H42">
        <v>40</v>
      </c>
    </row>
    <row r="43" spans="8:8" x14ac:dyDescent="0.35">
      <c r="H43">
        <v>41</v>
      </c>
    </row>
    <row r="44" spans="8:8" x14ac:dyDescent="0.35">
      <c r="H44">
        <v>42</v>
      </c>
    </row>
    <row r="45" spans="8:8" x14ac:dyDescent="0.35">
      <c r="H45">
        <v>43</v>
      </c>
    </row>
    <row r="46" spans="8:8" x14ac:dyDescent="0.35">
      <c r="H46">
        <v>44</v>
      </c>
    </row>
    <row r="47" spans="8:8" x14ac:dyDescent="0.35">
      <c r="H47">
        <v>45</v>
      </c>
    </row>
    <row r="48" spans="8:8" x14ac:dyDescent="0.35">
      <c r="H48">
        <v>46</v>
      </c>
    </row>
    <row r="49" spans="8:8" x14ac:dyDescent="0.35">
      <c r="H49">
        <v>47</v>
      </c>
    </row>
    <row r="50" spans="8:8" x14ac:dyDescent="0.35">
      <c r="H50">
        <v>48</v>
      </c>
    </row>
    <row r="51" spans="8:8" x14ac:dyDescent="0.35">
      <c r="H51">
        <v>49</v>
      </c>
    </row>
    <row r="52" spans="8:8" x14ac:dyDescent="0.35">
      <c r="H52">
        <v>50</v>
      </c>
    </row>
    <row r="53" spans="8:8" x14ac:dyDescent="0.35">
      <c r="H53">
        <v>51</v>
      </c>
    </row>
    <row r="54" spans="8:8" x14ac:dyDescent="0.35">
      <c r="H54">
        <v>52</v>
      </c>
    </row>
    <row r="55" spans="8:8" x14ac:dyDescent="0.35">
      <c r="H55">
        <v>53</v>
      </c>
    </row>
    <row r="56" spans="8:8" x14ac:dyDescent="0.35">
      <c r="H56">
        <v>54</v>
      </c>
    </row>
    <row r="57" spans="8:8" x14ac:dyDescent="0.35">
      <c r="H57">
        <v>55</v>
      </c>
    </row>
    <row r="58" spans="8:8" x14ac:dyDescent="0.35">
      <c r="H58">
        <v>56</v>
      </c>
    </row>
    <row r="59" spans="8:8" x14ac:dyDescent="0.35">
      <c r="H59">
        <v>57</v>
      </c>
    </row>
    <row r="60" spans="8:8" x14ac:dyDescent="0.35">
      <c r="H60">
        <v>58</v>
      </c>
    </row>
    <row r="61" spans="8:8" x14ac:dyDescent="0.35">
      <c r="H61">
        <v>59</v>
      </c>
    </row>
    <row r="62" spans="8:8" x14ac:dyDescent="0.35">
      <c r="H62">
        <v>60</v>
      </c>
    </row>
    <row r="63" spans="8:8" x14ac:dyDescent="0.35">
      <c r="H63">
        <v>61</v>
      </c>
    </row>
    <row r="64" spans="8:8" x14ac:dyDescent="0.35">
      <c r="H64">
        <v>62</v>
      </c>
    </row>
    <row r="65" spans="8:8" x14ac:dyDescent="0.35">
      <c r="H65">
        <v>63</v>
      </c>
    </row>
    <row r="66" spans="8:8" x14ac:dyDescent="0.35">
      <c r="H66">
        <v>64</v>
      </c>
    </row>
    <row r="67" spans="8:8" x14ac:dyDescent="0.35">
      <c r="H67">
        <v>65</v>
      </c>
    </row>
    <row r="68" spans="8:8" x14ac:dyDescent="0.35">
      <c r="H68">
        <v>66</v>
      </c>
    </row>
    <row r="69" spans="8:8" x14ac:dyDescent="0.35">
      <c r="H69">
        <v>67</v>
      </c>
    </row>
    <row r="70" spans="8:8" x14ac:dyDescent="0.35">
      <c r="H70">
        <v>68</v>
      </c>
    </row>
    <row r="71" spans="8:8" x14ac:dyDescent="0.35">
      <c r="H71">
        <v>69</v>
      </c>
    </row>
    <row r="72" spans="8:8" x14ac:dyDescent="0.35">
      <c r="H72">
        <v>70</v>
      </c>
    </row>
    <row r="73" spans="8:8" x14ac:dyDescent="0.35">
      <c r="H73">
        <v>71</v>
      </c>
    </row>
    <row r="74" spans="8:8" x14ac:dyDescent="0.35">
      <c r="H74">
        <v>72</v>
      </c>
    </row>
    <row r="75" spans="8:8" x14ac:dyDescent="0.35">
      <c r="H75">
        <v>73</v>
      </c>
    </row>
    <row r="76" spans="8:8" x14ac:dyDescent="0.35">
      <c r="H76">
        <v>74</v>
      </c>
    </row>
    <row r="77" spans="8:8" x14ac:dyDescent="0.35">
      <c r="H77">
        <v>75</v>
      </c>
    </row>
    <row r="78" spans="8:8" x14ac:dyDescent="0.35">
      <c r="H78">
        <v>76</v>
      </c>
    </row>
    <row r="79" spans="8:8" x14ac:dyDescent="0.35">
      <c r="H79">
        <v>77</v>
      </c>
    </row>
    <row r="80" spans="8:8" x14ac:dyDescent="0.35">
      <c r="H80">
        <v>78</v>
      </c>
    </row>
    <row r="81" spans="8:8" x14ac:dyDescent="0.35">
      <c r="H81">
        <v>79</v>
      </c>
    </row>
    <row r="82" spans="8:8" x14ac:dyDescent="0.35">
      <c r="H82">
        <v>80</v>
      </c>
    </row>
    <row r="83" spans="8:8" x14ac:dyDescent="0.35">
      <c r="H83">
        <v>81</v>
      </c>
    </row>
    <row r="84" spans="8:8" x14ac:dyDescent="0.35">
      <c r="H84">
        <v>82</v>
      </c>
    </row>
    <row r="85" spans="8:8" x14ac:dyDescent="0.35">
      <c r="H85">
        <v>83</v>
      </c>
    </row>
    <row r="86" spans="8:8" x14ac:dyDescent="0.35">
      <c r="H86">
        <v>84</v>
      </c>
    </row>
    <row r="87" spans="8:8" x14ac:dyDescent="0.35">
      <c r="H87">
        <v>85</v>
      </c>
    </row>
    <row r="88" spans="8:8" x14ac:dyDescent="0.35">
      <c r="H88">
        <v>86</v>
      </c>
    </row>
    <row r="89" spans="8:8" x14ac:dyDescent="0.35">
      <c r="H89">
        <v>87</v>
      </c>
    </row>
    <row r="90" spans="8:8" x14ac:dyDescent="0.35">
      <c r="H90">
        <v>88</v>
      </c>
    </row>
    <row r="91" spans="8:8" x14ac:dyDescent="0.35">
      <c r="H91">
        <v>89</v>
      </c>
    </row>
    <row r="92" spans="8:8" x14ac:dyDescent="0.35">
      <c r="H92">
        <v>90</v>
      </c>
    </row>
    <row r="93" spans="8:8" x14ac:dyDescent="0.35">
      <c r="H93">
        <v>91</v>
      </c>
    </row>
    <row r="94" spans="8:8" x14ac:dyDescent="0.35">
      <c r="H94">
        <v>92</v>
      </c>
    </row>
    <row r="95" spans="8:8" x14ac:dyDescent="0.35">
      <c r="H95">
        <v>93</v>
      </c>
    </row>
    <row r="96" spans="8:8" x14ac:dyDescent="0.35">
      <c r="H96">
        <v>94</v>
      </c>
    </row>
    <row r="97" spans="8:8" x14ac:dyDescent="0.35">
      <c r="H97">
        <v>95</v>
      </c>
    </row>
    <row r="98" spans="8:8" x14ac:dyDescent="0.35">
      <c r="H98">
        <v>96</v>
      </c>
    </row>
    <row r="99" spans="8:8" x14ac:dyDescent="0.35">
      <c r="H99">
        <v>97</v>
      </c>
    </row>
    <row r="100" spans="8:8" x14ac:dyDescent="0.35">
      <c r="H100">
        <v>98</v>
      </c>
    </row>
    <row r="101" spans="8:8" x14ac:dyDescent="0.35">
      <c r="H101">
        <v>99</v>
      </c>
    </row>
    <row r="102" spans="8:8" x14ac:dyDescent="0.35">
      <c r="H102">
        <v>100</v>
      </c>
    </row>
  </sheetData>
  <sheetProtection algorithmName="SHA-512" hashValue="qXMj0RVIZl6/5/mq4dDhNljh/TpG3BOzjOBLdJJu2fC1zC4ZSMCgLJk0WhAZn7vfO+p3+HC7vdui5NRjtuWvNA==" saltValue="2ROksNswtEYc/diDaa4a3Q==" spinCount="100000" sheet="1" objects="1" scenarios="1" formatCells="0" formatColumns="0" formatRows="0"/>
  <phoneticPr fontId="14" type="noConversion"/>
  <pageMargins left="0.7" right="0.7" top="0.75" bottom="0.75" header="0.3" footer="0.3"/>
  <tableParts count="4">
    <tablePart r:id="rId1"/>
    <tablePart r:id="rId2"/>
    <tablePart r:id="rId3"/>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FB17-1DE3-42C3-8337-23F38BFF433C}">
  <sheetPr codeName="Sheet109">
    <tabColor theme="6" tint="0.59999389629810485"/>
    <pageSetUpPr fitToPage="1"/>
  </sheetPr>
  <dimension ref="B1:L209"/>
  <sheetViews>
    <sheetView zoomScale="70" zoomScaleNormal="70" workbookViewId="0">
      <pane ySplit="2" topLeftCell="A3" activePane="bottomLeft" state="frozen"/>
      <selection activeCell="G28" sqref="G28"/>
      <selection pane="bottomLeft" activeCell="B3" sqref="B3"/>
    </sheetView>
  </sheetViews>
  <sheetFormatPr defaultColWidth="9.453125" defaultRowHeight="14.5" x14ac:dyDescent="0.35"/>
  <cols>
    <col min="1" max="1" width="4.7265625" style="19" customWidth="1"/>
    <col min="2" max="2" width="23.54296875" style="19" customWidth="1"/>
    <col min="3" max="3" width="10" style="19" customWidth="1"/>
    <col min="4" max="4" width="23.54296875" style="19" customWidth="1"/>
    <col min="5" max="5" width="45.453125" style="19" customWidth="1"/>
    <col min="6" max="6" width="39.81640625" style="19" customWidth="1"/>
    <col min="7" max="7" width="16" style="19" customWidth="1"/>
    <col min="8" max="8" width="26" style="48" customWidth="1"/>
    <col min="9" max="10" width="14.54296875" style="49" customWidth="1"/>
    <col min="11" max="11" width="19.54296875" style="19" bestFit="1" customWidth="1"/>
    <col min="12" max="12" width="54.54296875" style="19" customWidth="1"/>
    <col min="13" max="16384" width="9.453125" style="19"/>
  </cols>
  <sheetData>
    <row r="1" spans="2:12" ht="24" thickBot="1" x14ac:dyDescent="0.6">
      <c r="B1" s="294" t="s">
        <v>279</v>
      </c>
      <c r="C1" s="294"/>
      <c r="D1" s="294"/>
      <c r="E1" s="294"/>
      <c r="F1" s="294"/>
      <c r="G1" s="294"/>
      <c r="H1" s="294"/>
      <c r="I1" s="294"/>
      <c r="J1" s="294"/>
      <c r="K1" s="294"/>
      <c r="L1" s="294"/>
    </row>
    <row r="2" spans="2:12" s="31" customFormat="1" ht="78" thickBot="1" x14ac:dyDescent="0.4">
      <c r="B2" s="143" t="s">
        <v>15</v>
      </c>
      <c r="C2" s="144" t="s">
        <v>280</v>
      </c>
      <c r="D2" s="144" t="s">
        <v>99</v>
      </c>
      <c r="E2" s="144" t="s">
        <v>100</v>
      </c>
      <c r="F2" s="144" t="s">
        <v>101</v>
      </c>
      <c r="G2" s="144" t="s">
        <v>102</v>
      </c>
      <c r="H2" s="145" t="s">
        <v>103</v>
      </c>
      <c r="I2" s="146" t="s">
        <v>104</v>
      </c>
      <c r="J2" s="146" t="s">
        <v>105</v>
      </c>
      <c r="K2" s="144" t="s">
        <v>106</v>
      </c>
      <c r="L2" s="147" t="s">
        <v>285</v>
      </c>
    </row>
    <row r="3" spans="2:12" x14ac:dyDescent="0.35">
      <c r="B3" s="190" t="s">
        <v>317</v>
      </c>
      <c r="C3" s="134"/>
      <c r="D3" s="191" t="str">
        <f>IF($C3="","",VLOOKUP($C3,'WP list'!B:C,2,FALSE))</f>
        <v/>
      </c>
      <c r="E3" s="135"/>
      <c r="F3" s="136"/>
      <c r="G3" s="137"/>
      <c r="H3" s="159"/>
      <c r="I3" s="138"/>
      <c r="J3" s="139"/>
      <c r="K3" s="192">
        <f>+H3*I3*J3</f>
        <v>0</v>
      </c>
      <c r="L3" s="140"/>
    </row>
    <row r="4" spans="2:12" x14ac:dyDescent="0.35">
      <c r="B4" s="188"/>
      <c r="C4" s="132"/>
      <c r="D4" s="193" t="str">
        <f>IF($C4="","",VLOOKUP($C4,'WP list'!B:C,2,FALSE))</f>
        <v/>
      </c>
      <c r="E4" s="133"/>
      <c r="F4" s="41"/>
      <c r="G4" s="38"/>
      <c r="H4" s="160"/>
      <c r="I4" s="39"/>
      <c r="J4" s="42"/>
      <c r="K4" s="194">
        <f t="shared" ref="K4:K68" si="0">+H4*I4*J4</f>
        <v>0</v>
      </c>
      <c r="L4" s="40"/>
    </row>
    <row r="5" spans="2:12" x14ac:dyDescent="0.35">
      <c r="B5" s="188"/>
      <c r="C5" s="132"/>
      <c r="D5" s="193" t="str">
        <f>IF($C5="","",VLOOKUP($C5,'WP list'!B:C,2,FALSE))</f>
        <v/>
      </c>
      <c r="E5" s="133"/>
      <c r="F5" s="41"/>
      <c r="G5" s="38"/>
      <c r="H5" s="160"/>
      <c r="I5" s="39"/>
      <c r="J5" s="42"/>
      <c r="K5" s="194">
        <f t="shared" si="0"/>
        <v>0</v>
      </c>
      <c r="L5" s="40"/>
    </row>
    <row r="6" spans="2:12" x14ac:dyDescent="0.35">
      <c r="B6" s="188"/>
      <c r="C6" s="132"/>
      <c r="D6" s="193" t="str">
        <f>IF($C6="","",VLOOKUP($C6,'WP list'!B:C,2,FALSE))</f>
        <v/>
      </c>
      <c r="E6" s="133"/>
      <c r="F6" s="41"/>
      <c r="G6" s="38"/>
      <c r="H6" s="160"/>
      <c r="I6" s="39"/>
      <c r="J6" s="42"/>
      <c r="K6" s="194">
        <f t="shared" si="0"/>
        <v>0</v>
      </c>
      <c r="L6" s="40"/>
    </row>
    <row r="7" spans="2:12" x14ac:dyDescent="0.35">
      <c r="B7" s="188"/>
      <c r="C7" s="132"/>
      <c r="D7" s="193" t="str">
        <f>IF($C7="","",VLOOKUP($C7,'WP list'!B:C,2,FALSE))</f>
        <v/>
      </c>
      <c r="E7" s="133"/>
      <c r="F7" s="41"/>
      <c r="G7" s="38"/>
      <c r="H7" s="160"/>
      <c r="I7" s="39"/>
      <c r="J7" s="42"/>
      <c r="K7" s="194">
        <f t="shared" si="0"/>
        <v>0</v>
      </c>
      <c r="L7" s="40"/>
    </row>
    <row r="8" spans="2:12" x14ac:dyDescent="0.35">
      <c r="B8" s="188"/>
      <c r="C8" s="132"/>
      <c r="D8" s="193" t="str">
        <f>IF($C8="","",VLOOKUP($C8,'WP list'!B:C,2,FALSE))</f>
        <v/>
      </c>
      <c r="E8" s="133"/>
      <c r="F8" s="41"/>
      <c r="G8" s="38"/>
      <c r="H8" s="160"/>
      <c r="I8" s="39"/>
      <c r="J8" s="42"/>
      <c r="K8" s="194">
        <f t="shared" si="0"/>
        <v>0</v>
      </c>
      <c r="L8" s="40"/>
    </row>
    <row r="9" spans="2:12" x14ac:dyDescent="0.35">
      <c r="B9" s="188"/>
      <c r="C9" s="132"/>
      <c r="D9" s="193" t="str">
        <f>IF($C9="","",VLOOKUP($C9,'WP list'!B:C,2,FALSE))</f>
        <v/>
      </c>
      <c r="E9" s="133"/>
      <c r="F9" s="41"/>
      <c r="G9" s="38"/>
      <c r="H9" s="160"/>
      <c r="I9" s="39"/>
      <c r="J9" s="42"/>
      <c r="K9" s="194">
        <f t="shared" si="0"/>
        <v>0</v>
      </c>
      <c r="L9" s="40"/>
    </row>
    <row r="10" spans="2:12" x14ac:dyDescent="0.35">
      <c r="B10" s="188"/>
      <c r="C10" s="132"/>
      <c r="D10" s="193" t="str">
        <f>IF($C10="","",VLOOKUP($C10,'WP list'!B:C,2,FALSE))</f>
        <v/>
      </c>
      <c r="E10" s="133"/>
      <c r="F10" s="41"/>
      <c r="G10" s="38"/>
      <c r="H10" s="160"/>
      <c r="I10" s="39"/>
      <c r="J10" s="42"/>
      <c r="K10" s="194">
        <f t="shared" si="0"/>
        <v>0</v>
      </c>
      <c r="L10" s="40"/>
    </row>
    <row r="11" spans="2:12" x14ac:dyDescent="0.35">
      <c r="B11" s="188"/>
      <c r="C11" s="132"/>
      <c r="D11" s="193" t="str">
        <f>IF($C11="","",VLOOKUP($C11,'WP list'!B:C,2,FALSE))</f>
        <v/>
      </c>
      <c r="E11" s="133"/>
      <c r="F11" s="41"/>
      <c r="G11" s="38"/>
      <c r="H11" s="160"/>
      <c r="I11" s="39"/>
      <c r="J11" s="42"/>
      <c r="K11" s="194">
        <f t="shared" si="0"/>
        <v>0</v>
      </c>
      <c r="L11" s="40"/>
    </row>
    <row r="12" spans="2:12" x14ac:dyDescent="0.35">
      <c r="B12" s="188"/>
      <c r="C12" s="132"/>
      <c r="D12" s="193" t="str">
        <f>IF($C12="","",VLOOKUP($C12,'WP list'!B:C,2,FALSE))</f>
        <v/>
      </c>
      <c r="E12" s="133"/>
      <c r="F12" s="41"/>
      <c r="G12" s="38"/>
      <c r="H12" s="160"/>
      <c r="I12" s="39"/>
      <c r="J12" s="42"/>
      <c r="K12" s="194">
        <f t="shared" si="0"/>
        <v>0</v>
      </c>
      <c r="L12" s="40"/>
    </row>
    <row r="13" spans="2:12" x14ac:dyDescent="0.35">
      <c r="B13" s="188"/>
      <c r="C13" s="132"/>
      <c r="D13" s="193" t="str">
        <f>IF($C13="","",VLOOKUP($C13,'WP list'!B:C,2,FALSE))</f>
        <v/>
      </c>
      <c r="E13" s="133"/>
      <c r="F13" s="41"/>
      <c r="G13" s="38"/>
      <c r="H13" s="160"/>
      <c r="I13" s="39"/>
      <c r="J13" s="42"/>
      <c r="K13" s="194">
        <f t="shared" si="0"/>
        <v>0</v>
      </c>
      <c r="L13" s="40"/>
    </row>
    <row r="14" spans="2:12" x14ac:dyDescent="0.35">
      <c r="B14" s="188"/>
      <c r="C14" s="132"/>
      <c r="D14" s="193" t="str">
        <f>IF($C14="","",VLOOKUP($C14,'WP list'!B:C,2,FALSE))</f>
        <v/>
      </c>
      <c r="E14" s="133"/>
      <c r="F14" s="41"/>
      <c r="G14" s="38"/>
      <c r="H14" s="160"/>
      <c r="I14" s="39"/>
      <c r="J14" s="42"/>
      <c r="K14" s="194">
        <f t="shared" si="0"/>
        <v>0</v>
      </c>
      <c r="L14" s="40"/>
    </row>
    <row r="15" spans="2:12" x14ac:dyDescent="0.35">
      <c r="B15" s="188"/>
      <c r="C15" s="132"/>
      <c r="D15" s="193" t="str">
        <f>IF($C15="","",VLOOKUP($C15,'WP list'!B:C,2,FALSE))</f>
        <v/>
      </c>
      <c r="E15" s="133"/>
      <c r="F15" s="41"/>
      <c r="G15" s="38"/>
      <c r="H15" s="160"/>
      <c r="I15" s="39"/>
      <c r="J15" s="42"/>
      <c r="K15" s="194">
        <f t="shared" si="0"/>
        <v>0</v>
      </c>
      <c r="L15" s="40"/>
    </row>
    <row r="16" spans="2:12" x14ac:dyDescent="0.35">
      <c r="B16" s="188"/>
      <c r="C16" s="132"/>
      <c r="D16" s="193" t="str">
        <f>IF($C16="","",VLOOKUP($C16,'WP list'!B:C,2,FALSE))</f>
        <v/>
      </c>
      <c r="E16" s="133"/>
      <c r="F16" s="41"/>
      <c r="G16" s="38"/>
      <c r="H16" s="160"/>
      <c r="I16" s="39"/>
      <c r="J16" s="42"/>
      <c r="K16" s="194">
        <f t="shared" si="0"/>
        <v>0</v>
      </c>
      <c r="L16" s="40"/>
    </row>
    <row r="17" spans="2:12" x14ac:dyDescent="0.35">
      <c r="B17" s="188"/>
      <c r="C17" s="132"/>
      <c r="D17" s="193" t="str">
        <f>IF($C17="","",VLOOKUP($C17,'WP list'!B:C,2,FALSE))</f>
        <v/>
      </c>
      <c r="E17" s="133"/>
      <c r="F17" s="41"/>
      <c r="G17" s="38"/>
      <c r="H17" s="160"/>
      <c r="I17" s="39"/>
      <c r="J17" s="42"/>
      <c r="K17" s="194">
        <f t="shared" si="0"/>
        <v>0</v>
      </c>
      <c r="L17" s="40"/>
    </row>
    <row r="18" spans="2:12" x14ac:dyDescent="0.35">
      <c r="B18" s="188"/>
      <c r="C18" s="132"/>
      <c r="D18" s="193" t="str">
        <f>IF($C18="","",VLOOKUP($C18,'WP list'!B:C,2,FALSE))</f>
        <v/>
      </c>
      <c r="E18" s="133"/>
      <c r="F18" s="41"/>
      <c r="G18" s="38"/>
      <c r="H18" s="160"/>
      <c r="I18" s="39"/>
      <c r="J18" s="42"/>
      <c r="K18" s="194">
        <f t="shared" si="0"/>
        <v>0</v>
      </c>
      <c r="L18" s="40"/>
    </row>
    <row r="19" spans="2:12" x14ac:dyDescent="0.35">
      <c r="B19" s="188"/>
      <c r="C19" s="132"/>
      <c r="D19" s="193" t="str">
        <f>IF($C19="","",VLOOKUP($C19,'WP list'!B:C,2,FALSE))</f>
        <v/>
      </c>
      <c r="E19" s="133"/>
      <c r="F19" s="41"/>
      <c r="G19" s="38"/>
      <c r="H19" s="160"/>
      <c r="I19" s="39"/>
      <c r="J19" s="42"/>
      <c r="K19" s="194">
        <f t="shared" si="0"/>
        <v>0</v>
      </c>
      <c r="L19" s="40"/>
    </row>
    <row r="20" spans="2:12" x14ac:dyDescent="0.35">
      <c r="B20" s="188"/>
      <c r="C20" s="132"/>
      <c r="D20" s="193" t="str">
        <f>IF($C20="","",VLOOKUP($C20,'WP list'!B:C,2,FALSE))</f>
        <v/>
      </c>
      <c r="E20" s="133"/>
      <c r="F20" s="41"/>
      <c r="G20" s="38"/>
      <c r="H20" s="160"/>
      <c r="I20" s="39"/>
      <c r="J20" s="42"/>
      <c r="K20" s="194">
        <f t="shared" si="0"/>
        <v>0</v>
      </c>
      <c r="L20" s="40"/>
    </row>
    <row r="21" spans="2:12" x14ac:dyDescent="0.35">
      <c r="B21" s="188"/>
      <c r="C21" s="132"/>
      <c r="D21" s="193" t="str">
        <f>IF($C21="","",VLOOKUP($C21,'WP list'!B:C,2,FALSE))</f>
        <v/>
      </c>
      <c r="E21" s="133"/>
      <c r="F21" s="41"/>
      <c r="G21" s="38"/>
      <c r="H21" s="160"/>
      <c r="I21" s="39"/>
      <c r="J21" s="42"/>
      <c r="K21" s="194">
        <f t="shared" si="0"/>
        <v>0</v>
      </c>
      <c r="L21" s="40"/>
    </row>
    <row r="22" spans="2:12" x14ac:dyDescent="0.35">
      <c r="B22" s="188"/>
      <c r="C22" s="132"/>
      <c r="D22" s="193" t="str">
        <f>IF($C22="","",VLOOKUP($C22,'WP list'!B:C,2,FALSE))</f>
        <v/>
      </c>
      <c r="E22" s="133"/>
      <c r="F22" s="41"/>
      <c r="G22" s="38"/>
      <c r="H22" s="160"/>
      <c r="I22" s="39"/>
      <c r="J22" s="42"/>
      <c r="K22" s="194">
        <f t="shared" si="0"/>
        <v>0</v>
      </c>
      <c r="L22" s="40"/>
    </row>
    <row r="23" spans="2:12" x14ac:dyDescent="0.35">
      <c r="B23" s="188"/>
      <c r="C23" s="132"/>
      <c r="D23" s="193" t="str">
        <f>IF($C23="","",VLOOKUP($C23,'WP list'!B:C,2,FALSE))</f>
        <v/>
      </c>
      <c r="E23" s="133"/>
      <c r="F23" s="41"/>
      <c r="G23" s="38"/>
      <c r="H23" s="160"/>
      <c r="I23" s="39"/>
      <c r="J23" s="42"/>
      <c r="K23" s="194">
        <f t="shared" si="0"/>
        <v>0</v>
      </c>
      <c r="L23" s="40"/>
    </row>
    <row r="24" spans="2:12" x14ac:dyDescent="0.35">
      <c r="B24" s="188"/>
      <c r="C24" s="132"/>
      <c r="D24" s="193" t="str">
        <f>IF($C24="","",VLOOKUP($C24,'WP list'!B:C,2,FALSE))</f>
        <v/>
      </c>
      <c r="E24" s="133"/>
      <c r="F24" s="41"/>
      <c r="G24" s="38"/>
      <c r="H24" s="160"/>
      <c r="I24" s="39"/>
      <c r="J24" s="42"/>
      <c r="K24" s="194">
        <f t="shared" si="0"/>
        <v>0</v>
      </c>
      <c r="L24" s="40"/>
    </row>
    <row r="25" spans="2:12" x14ac:dyDescent="0.35">
      <c r="B25" s="188"/>
      <c r="C25" s="132"/>
      <c r="D25" s="193" t="str">
        <f>IF($C25="","",VLOOKUP($C25,'WP list'!B:C,2,FALSE))</f>
        <v/>
      </c>
      <c r="E25" s="133"/>
      <c r="F25" s="41"/>
      <c r="G25" s="38"/>
      <c r="H25" s="160"/>
      <c r="I25" s="39"/>
      <c r="J25" s="42"/>
      <c r="K25" s="194">
        <f t="shared" si="0"/>
        <v>0</v>
      </c>
      <c r="L25" s="40"/>
    </row>
    <row r="26" spans="2:12" x14ac:dyDescent="0.35">
      <c r="B26" s="188"/>
      <c r="C26" s="132"/>
      <c r="D26" s="193" t="str">
        <f>IF($C26="","",VLOOKUP($C26,'WP list'!B:C,2,FALSE))</f>
        <v/>
      </c>
      <c r="E26" s="133"/>
      <c r="F26" s="41"/>
      <c r="G26" s="38"/>
      <c r="H26" s="160"/>
      <c r="I26" s="39"/>
      <c r="J26" s="42"/>
      <c r="K26" s="194">
        <f t="shared" si="0"/>
        <v>0</v>
      </c>
      <c r="L26" s="40"/>
    </row>
    <row r="27" spans="2:12" x14ac:dyDescent="0.35">
      <c r="B27" s="188"/>
      <c r="C27" s="132"/>
      <c r="D27" s="193" t="str">
        <f>IF($C27="","",VLOOKUP($C27,'WP list'!B:C,2,FALSE))</f>
        <v/>
      </c>
      <c r="E27" s="133"/>
      <c r="F27" s="41"/>
      <c r="G27" s="38"/>
      <c r="H27" s="160"/>
      <c r="I27" s="39"/>
      <c r="J27" s="42"/>
      <c r="K27" s="194">
        <f t="shared" si="0"/>
        <v>0</v>
      </c>
      <c r="L27" s="40"/>
    </row>
    <row r="28" spans="2:12" x14ac:dyDescent="0.35">
      <c r="B28" s="188"/>
      <c r="C28" s="132"/>
      <c r="D28" s="193" t="str">
        <f>IF($C28="","",VLOOKUP($C28,'WP list'!B:C,2,FALSE))</f>
        <v/>
      </c>
      <c r="E28" s="133"/>
      <c r="F28" s="41"/>
      <c r="G28" s="38"/>
      <c r="H28" s="160"/>
      <c r="I28" s="39"/>
      <c r="J28" s="42"/>
      <c r="K28" s="194">
        <f t="shared" si="0"/>
        <v>0</v>
      </c>
      <c r="L28" s="40"/>
    </row>
    <row r="29" spans="2:12" x14ac:dyDescent="0.35">
      <c r="B29" s="188"/>
      <c r="C29" s="132"/>
      <c r="D29" s="193" t="str">
        <f>IF($C29="","",VLOOKUP($C29,'WP list'!B:C,2,FALSE))</f>
        <v/>
      </c>
      <c r="E29" s="133"/>
      <c r="F29" s="41"/>
      <c r="G29" s="38"/>
      <c r="H29" s="160"/>
      <c r="I29" s="39"/>
      <c r="J29" s="42"/>
      <c r="K29" s="194">
        <f t="shared" si="0"/>
        <v>0</v>
      </c>
      <c r="L29" s="40"/>
    </row>
    <row r="30" spans="2:12" x14ac:dyDescent="0.35">
      <c r="B30" s="188"/>
      <c r="C30" s="132"/>
      <c r="D30" s="193" t="str">
        <f>IF($C30="","",VLOOKUP($C30,'WP list'!B:C,2,FALSE))</f>
        <v/>
      </c>
      <c r="E30" s="133"/>
      <c r="F30" s="41"/>
      <c r="G30" s="38"/>
      <c r="H30" s="160"/>
      <c r="I30" s="39"/>
      <c r="J30" s="42"/>
      <c r="K30" s="194">
        <f t="shared" si="0"/>
        <v>0</v>
      </c>
      <c r="L30" s="40"/>
    </row>
    <row r="31" spans="2:12" x14ac:dyDescent="0.35">
      <c r="B31" s="188"/>
      <c r="C31" s="132"/>
      <c r="D31" s="193" t="str">
        <f>IF($C31="","",VLOOKUP($C31,'WP list'!B:C,2,FALSE))</f>
        <v/>
      </c>
      <c r="E31" s="133"/>
      <c r="F31" s="41"/>
      <c r="G31" s="38"/>
      <c r="H31" s="160"/>
      <c r="I31" s="39"/>
      <c r="J31" s="42"/>
      <c r="K31" s="194">
        <f t="shared" si="0"/>
        <v>0</v>
      </c>
      <c r="L31" s="40"/>
    </row>
    <row r="32" spans="2:12" x14ac:dyDescent="0.35">
      <c r="B32" s="188"/>
      <c r="C32" s="132"/>
      <c r="D32" s="193" t="str">
        <f>IF($C32="","",VLOOKUP($C32,'WP list'!B:C,2,FALSE))</f>
        <v/>
      </c>
      <c r="E32" s="133"/>
      <c r="F32" s="41"/>
      <c r="G32" s="38"/>
      <c r="H32" s="160"/>
      <c r="I32" s="39"/>
      <c r="J32" s="42"/>
      <c r="K32" s="194">
        <f t="shared" si="0"/>
        <v>0</v>
      </c>
      <c r="L32" s="40"/>
    </row>
    <row r="33" spans="2:12" x14ac:dyDescent="0.35">
      <c r="B33" s="188"/>
      <c r="C33" s="132"/>
      <c r="D33" s="193" t="str">
        <f>IF($C33="","",VLOOKUP($C33,'WP list'!B:C,2,FALSE))</f>
        <v/>
      </c>
      <c r="E33" s="133"/>
      <c r="F33" s="41"/>
      <c r="G33" s="38"/>
      <c r="H33" s="160"/>
      <c r="I33" s="39"/>
      <c r="J33" s="42"/>
      <c r="K33" s="194">
        <f t="shared" si="0"/>
        <v>0</v>
      </c>
      <c r="L33" s="40"/>
    </row>
    <row r="34" spans="2:12" x14ac:dyDescent="0.35">
      <c r="B34" s="188"/>
      <c r="C34" s="132"/>
      <c r="D34" s="193" t="str">
        <f>IF($C34="","",VLOOKUP($C34,'WP list'!B:C,2,FALSE))</f>
        <v/>
      </c>
      <c r="E34" s="133"/>
      <c r="F34" s="41"/>
      <c r="G34" s="38"/>
      <c r="H34" s="160"/>
      <c r="I34" s="39"/>
      <c r="J34" s="42"/>
      <c r="K34" s="194">
        <f t="shared" si="0"/>
        <v>0</v>
      </c>
      <c r="L34" s="40"/>
    </row>
    <row r="35" spans="2:12" x14ac:dyDescent="0.35">
      <c r="B35" s="188"/>
      <c r="C35" s="132"/>
      <c r="D35" s="193" t="str">
        <f>IF($C35="","",VLOOKUP($C35,'WP list'!B:C,2,FALSE))</f>
        <v/>
      </c>
      <c r="E35" s="133"/>
      <c r="F35" s="41"/>
      <c r="G35" s="38"/>
      <c r="H35" s="160"/>
      <c r="I35" s="39"/>
      <c r="J35" s="42"/>
      <c r="K35" s="194">
        <f t="shared" si="0"/>
        <v>0</v>
      </c>
      <c r="L35" s="40"/>
    </row>
    <row r="36" spans="2:12" x14ac:dyDescent="0.35">
      <c r="B36" s="188"/>
      <c r="C36" s="132"/>
      <c r="D36" s="193" t="str">
        <f>IF($C36="","",VLOOKUP($C36,'WP list'!B:C,2,FALSE))</f>
        <v/>
      </c>
      <c r="E36" s="133"/>
      <c r="F36" s="41"/>
      <c r="G36" s="38"/>
      <c r="H36" s="160"/>
      <c r="I36" s="39"/>
      <c r="J36" s="42"/>
      <c r="K36" s="194">
        <f t="shared" si="0"/>
        <v>0</v>
      </c>
      <c r="L36" s="40"/>
    </row>
    <row r="37" spans="2:12" x14ac:dyDescent="0.35">
      <c r="B37" s="188"/>
      <c r="C37" s="132"/>
      <c r="D37" s="193" t="str">
        <f>IF($C37="","",VLOOKUP($C37,'WP list'!B:C,2,FALSE))</f>
        <v/>
      </c>
      <c r="E37" s="133"/>
      <c r="F37" s="41"/>
      <c r="G37" s="38"/>
      <c r="H37" s="160"/>
      <c r="I37" s="39"/>
      <c r="J37" s="42"/>
      <c r="K37" s="194">
        <f t="shared" si="0"/>
        <v>0</v>
      </c>
      <c r="L37" s="40"/>
    </row>
    <row r="38" spans="2:12" x14ac:dyDescent="0.35">
      <c r="B38" s="188"/>
      <c r="C38" s="132"/>
      <c r="D38" s="193" t="str">
        <f>IF($C38="","",VLOOKUP($C38,'WP list'!B:C,2,FALSE))</f>
        <v/>
      </c>
      <c r="E38" s="133"/>
      <c r="F38" s="41"/>
      <c r="G38" s="38"/>
      <c r="H38" s="160"/>
      <c r="I38" s="39"/>
      <c r="J38" s="42"/>
      <c r="K38" s="194">
        <f t="shared" si="0"/>
        <v>0</v>
      </c>
      <c r="L38" s="40"/>
    </row>
    <row r="39" spans="2:12" x14ac:dyDescent="0.35">
      <c r="B39" s="188"/>
      <c r="C39" s="132"/>
      <c r="D39" s="193" t="str">
        <f>IF($C39="","",VLOOKUP($C39,'WP list'!B:C,2,FALSE))</f>
        <v/>
      </c>
      <c r="E39" s="133"/>
      <c r="F39" s="41"/>
      <c r="G39" s="38"/>
      <c r="H39" s="160"/>
      <c r="I39" s="39"/>
      <c r="J39" s="42"/>
      <c r="K39" s="194">
        <f t="shared" si="0"/>
        <v>0</v>
      </c>
      <c r="L39" s="40"/>
    </row>
    <row r="40" spans="2:12" x14ac:dyDescent="0.35">
      <c r="B40" s="188"/>
      <c r="C40" s="132"/>
      <c r="D40" s="193" t="str">
        <f>IF($C40="","",VLOOKUP($C40,'WP list'!B:C,2,FALSE))</f>
        <v/>
      </c>
      <c r="E40" s="133"/>
      <c r="F40" s="41"/>
      <c r="G40" s="38"/>
      <c r="H40" s="160"/>
      <c r="I40" s="39"/>
      <c r="J40" s="42"/>
      <c r="K40" s="194">
        <f t="shared" si="0"/>
        <v>0</v>
      </c>
      <c r="L40" s="40"/>
    </row>
    <row r="41" spans="2:12" x14ac:dyDescent="0.35">
      <c r="B41" s="188"/>
      <c r="C41" s="132"/>
      <c r="D41" s="193" t="str">
        <f>IF($C41="","",VLOOKUP($C41,'WP list'!B:C,2,FALSE))</f>
        <v/>
      </c>
      <c r="E41" s="133"/>
      <c r="F41" s="41"/>
      <c r="G41" s="38"/>
      <c r="H41" s="160"/>
      <c r="I41" s="39"/>
      <c r="J41" s="42"/>
      <c r="K41" s="194">
        <f t="shared" si="0"/>
        <v>0</v>
      </c>
      <c r="L41" s="40"/>
    </row>
    <row r="42" spans="2:12" x14ac:dyDescent="0.35">
      <c r="B42" s="188"/>
      <c r="C42" s="132"/>
      <c r="D42" s="193" t="str">
        <f>IF($C42="","",VLOOKUP($C42,'WP list'!B:C,2,FALSE))</f>
        <v/>
      </c>
      <c r="E42" s="133"/>
      <c r="F42" s="41"/>
      <c r="G42" s="38"/>
      <c r="H42" s="160"/>
      <c r="I42" s="39"/>
      <c r="J42" s="42"/>
      <c r="K42" s="194">
        <f t="shared" si="0"/>
        <v>0</v>
      </c>
      <c r="L42" s="40"/>
    </row>
    <row r="43" spans="2:12" x14ac:dyDescent="0.35">
      <c r="B43" s="188"/>
      <c r="C43" s="132"/>
      <c r="D43" s="193" t="str">
        <f>IF($C43="","",VLOOKUP($C43,'WP list'!B:C,2,FALSE))</f>
        <v/>
      </c>
      <c r="E43" s="133"/>
      <c r="F43" s="41"/>
      <c r="G43" s="38"/>
      <c r="H43" s="160"/>
      <c r="I43" s="39"/>
      <c r="J43" s="42"/>
      <c r="K43" s="194">
        <f t="shared" si="0"/>
        <v>0</v>
      </c>
      <c r="L43" s="40"/>
    </row>
    <row r="44" spans="2:12" x14ac:dyDescent="0.35">
      <c r="B44" s="188"/>
      <c r="C44" s="132"/>
      <c r="D44" s="193" t="str">
        <f>IF($C44="","",VLOOKUP($C44,'WP list'!B:C,2,FALSE))</f>
        <v/>
      </c>
      <c r="E44" s="133"/>
      <c r="F44" s="41"/>
      <c r="G44" s="38"/>
      <c r="H44" s="160"/>
      <c r="I44" s="39"/>
      <c r="J44" s="42"/>
      <c r="K44" s="194">
        <f t="shared" si="0"/>
        <v>0</v>
      </c>
      <c r="L44" s="40"/>
    </row>
    <row r="45" spans="2:12" x14ac:dyDescent="0.35">
      <c r="B45" s="188"/>
      <c r="C45" s="132"/>
      <c r="D45" s="193" t="str">
        <f>IF($C45="","",VLOOKUP($C45,'WP list'!B:C,2,FALSE))</f>
        <v/>
      </c>
      <c r="E45" s="133"/>
      <c r="F45" s="41"/>
      <c r="G45" s="38"/>
      <c r="H45" s="160"/>
      <c r="I45" s="39"/>
      <c r="J45" s="42"/>
      <c r="K45" s="194">
        <f t="shared" si="0"/>
        <v>0</v>
      </c>
      <c r="L45" s="40"/>
    </row>
    <row r="46" spans="2:12" x14ac:dyDescent="0.35">
      <c r="B46" s="188"/>
      <c r="C46" s="132"/>
      <c r="D46" s="193" t="str">
        <f>IF($C46="","",VLOOKUP($C46,'WP list'!B:C,2,FALSE))</f>
        <v/>
      </c>
      <c r="E46" s="133"/>
      <c r="F46" s="41"/>
      <c r="G46" s="38"/>
      <c r="H46" s="160"/>
      <c r="I46" s="39"/>
      <c r="J46" s="42"/>
      <c r="K46" s="194">
        <f t="shared" si="0"/>
        <v>0</v>
      </c>
      <c r="L46" s="40"/>
    </row>
    <row r="47" spans="2:12" x14ac:dyDescent="0.35">
      <c r="B47" s="188"/>
      <c r="C47" s="132"/>
      <c r="D47" s="193" t="str">
        <f>IF($C47="","",VLOOKUP($C47,'WP list'!B:C,2,FALSE))</f>
        <v/>
      </c>
      <c r="E47" s="133"/>
      <c r="F47" s="41"/>
      <c r="G47" s="38"/>
      <c r="H47" s="160"/>
      <c r="I47" s="39"/>
      <c r="J47" s="42"/>
      <c r="K47" s="194">
        <f t="shared" si="0"/>
        <v>0</v>
      </c>
      <c r="L47" s="40"/>
    </row>
    <row r="48" spans="2:12" x14ac:dyDescent="0.35">
      <c r="B48" s="188"/>
      <c r="C48" s="132"/>
      <c r="D48" s="193" t="str">
        <f>IF($C48="","",VLOOKUP($C48,'WP list'!B:C,2,FALSE))</f>
        <v/>
      </c>
      <c r="E48" s="133"/>
      <c r="F48" s="41"/>
      <c r="G48" s="38"/>
      <c r="H48" s="160"/>
      <c r="I48" s="39"/>
      <c r="J48" s="42"/>
      <c r="K48" s="194">
        <f t="shared" si="0"/>
        <v>0</v>
      </c>
      <c r="L48" s="40"/>
    </row>
    <row r="49" spans="2:12" x14ac:dyDescent="0.35">
      <c r="B49" s="188"/>
      <c r="C49" s="132"/>
      <c r="D49" s="193" t="str">
        <f>IF($C49="","",VLOOKUP($C49,'WP list'!B:C,2,FALSE))</f>
        <v/>
      </c>
      <c r="E49" s="133"/>
      <c r="F49" s="41"/>
      <c r="G49" s="38"/>
      <c r="H49" s="160"/>
      <c r="I49" s="39"/>
      <c r="J49" s="42"/>
      <c r="K49" s="194">
        <f t="shared" si="0"/>
        <v>0</v>
      </c>
      <c r="L49" s="40"/>
    </row>
    <row r="50" spans="2:12" x14ac:dyDescent="0.35">
      <c r="B50" s="188"/>
      <c r="C50" s="132"/>
      <c r="D50" s="193" t="str">
        <f>IF($C50="","",VLOOKUP($C50,'WP list'!B:C,2,FALSE))</f>
        <v/>
      </c>
      <c r="E50" s="133"/>
      <c r="F50" s="41"/>
      <c r="G50" s="38"/>
      <c r="H50" s="160"/>
      <c r="I50" s="39"/>
      <c r="J50" s="42"/>
      <c r="K50" s="194">
        <f t="shared" si="0"/>
        <v>0</v>
      </c>
      <c r="L50" s="40"/>
    </row>
    <row r="51" spans="2:12" x14ac:dyDescent="0.35">
      <c r="B51" s="188"/>
      <c r="C51" s="132"/>
      <c r="D51" s="193" t="str">
        <f>IF($C51="","",VLOOKUP($C51,'WP list'!B:C,2,FALSE))</f>
        <v/>
      </c>
      <c r="E51" s="133"/>
      <c r="F51" s="41"/>
      <c r="G51" s="38"/>
      <c r="H51" s="160"/>
      <c r="I51" s="39"/>
      <c r="J51" s="42"/>
      <c r="K51" s="194">
        <f t="shared" si="0"/>
        <v>0</v>
      </c>
      <c r="L51" s="40"/>
    </row>
    <row r="52" spans="2:12" x14ac:dyDescent="0.35">
      <c r="B52" s="188"/>
      <c r="C52" s="132"/>
      <c r="D52" s="193" t="str">
        <f>IF($C52="","",VLOOKUP($C52,'WP list'!B:C,2,FALSE))</f>
        <v/>
      </c>
      <c r="E52" s="133"/>
      <c r="F52" s="41"/>
      <c r="G52" s="38"/>
      <c r="H52" s="160"/>
      <c r="I52" s="39"/>
      <c r="J52" s="42"/>
      <c r="K52" s="194">
        <f t="shared" si="0"/>
        <v>0</v>
      </c>
      <c r="L52" s="40"/>
    </row>
    <row r="53" spans="2:12" x14ac:dyDescent="0.35">
      <c r="B53" s="188"/>
      <c r="C53" s="132"/>
      <c r="D53" s="193" t="str">
        <f>IF($C53="","",VLOOKUP($C53,'WP list'!B:C,2,FALSE))</f>
        <v/>
      </c>
      <c r="E53" s="133"/>
      <c r="F53" s="41"/>
      <c r="G53" s="38"/>
      <c r="H53" s="160"/>
      <c r="I53" s="39"/>
      <c r="J53" s="42"/>
      <c r="K53" s="194">
        <f t="shared" si="0"/>
        <v>0</v>
      </c>
      <c r="L53" s="40"/>
    </row>
    <row r="54" spans="2:12" x14ac:dyDescent="0.35">
      <c r="B54" s="188"/>
      <c r="C54" s="132"/>
      <c r="D54" s="193" t="str">
        <f>IF($C54="","",VLOOKUP($C54,'WP list'!B:C,2,FALSE))</f>
        <v/>
      </c>
      <c r="E54" s="133"/>
      <c r="F54" s="41"/>
      <c r="G54" s="38"/>
      <c r="H54" s="160"/>
      <c r="I54" s="39"/>
      <c r="J54" s="42"/>
      <c r="K54" s="194">
        <f t="shared" si="0"/>
        <v>0</v>
      </c>
      <c r="L54" s="40"/>
    </row>
    <row r="55" spans="2:12" x14ac:dyDescent="0.35">
      <c r="B55" s="188"/>
      <c r="C55" s="132"/>
      <c r="D55" s="193" t="str">
        <f>IF($C55="","",VLOOKUP($C55,'WP list'!B:C,2,FALSE))</f>
        <v/>
      </c>
      <c r="E55" s="133"/>
      <c r="F55" s="41"/>
      <c r="G55" s="38"/>
      <c r="H55" s="160"/>
      <c r="I55" s="39"/>
      <c r="J55" s="42"/>
      <c r="K55" s="194">
        <f t="shared" si="0"/>
        <v>0</v>
      </c>
      <c r="L55" s="40"/>
    </row>
    <row r="56" spans="2:12" x14ac:dyDescent="0.35">
      <c r="B56" s="188"/>
      <c r="C56" s="132"/>
      <c r="D56" s="193" t="str">
        <f>IF($C56="","",VLOOKUP($C56,'WP list'!B:C,2,FALSE))</f>
        <v/>
      </c>
      <c r="E56" s="133"/>
      <c r="F56" s="41"/>
      <c r="G56" s="38"/>
      <c r="H56" s="160"/>
      <c r="I56" s="39"/>
      <c r="J56" s="42"/>
      <c r="K56" s="194">
        <f t="shared" si="0"/>
        <v>0</v>
      </c>
      <c r="L56" s="40"/>
    </row>
    <row r="57" spans="2:12" x14ac:dyDescent="0.35">
      <c r="B57" s="188"/>
      <c r="C57" s="132"/>
      <c r="D57" s="193" t="str">
        <f>IF($C57="","",VLOOKUP($C57,'WP list'!B:C,2,FALSE))</f>
        <v/>
      </c>
      <c r="E57" s="133"/>
      <c r="F57" s="41"/>
      <c r="G57" s="38"/>
      <c r="H57" s="160"/>
      <c r="I57" s="39"/>
      <c r="J57" s="42"/>
      <c r="K57" s="194">
        <f t="shared" si="0"/>
        <v>0</v>
      </c>
      <c r="L57" s="40"/>
    </row>
    <row r="58" spans="2:12" x14ac:dyDescent="0.35">
      <c r="B58" s="188"/>
      <c r="C58" s="132"/>
      <c r="D58" s="193" t="str">
        <f>IF($C58="","",VLOOKUP($C58,'WP list'!B:C,2,FALSE))</f>
        <v/>
      </c>
      <c r="E58" s="133"/>
      <c r="F58" s="41"/>
      <c r="G58" s="38"/>
      <c r="H58" s="160"/>
      <c r="I58" s="39"/>
      <c r="J58" s="42"/>
      <c r="K58" s="194">
        <f t="shared" si="0"/>
        <v>0</v>
      </c>
      <c r="L58" s="40"/>
    </row>
    <row r="59" spans="2:12" x14ac:dyDescent="0.35">
      <c r="B59" s="188"/>
      <c r="C59" s="132"/>
      <c r="D59" s="193" t="str">
        <f>IF($C59="","",VLOOKUP($C59,'WP list'!B:C,2,FALSE))</f>
        <v/>
      </c>
      <c r="E59" s="133"/>
      <c r="F59" s="41"/>
      <c r="G59" s="38"/>
      <c r="H59" s="160"/>
      <c r="I59" s="39"/>
      <c r="J59" s="42"/>
      <c r="K59" s="194">
        <f t="shared" si="0"/>
        <v>0</v>
      </c>
      <c r="L59" s="40"/>
    </row>
    <row r="60" spans="2:12" x14ac:dyDescent="0.35">
      <c r="B60" s="188"/>
      <c r="C60" s="132"/>
      <c r="D60" s="193" t="str">
        <f>IF($C60="","",VLOOKUP($C60,'WP list'!B:C,2,FALSE))</f>
        <v/>
      </c>
      <c r="E60" s="133"/>
      <c r="F60" s="41"/>
      <c r="G60" s="38"/>
      <c r="H60" s="160"/>
      <c r="I60" s="39"/>
      <c r="J60" s="42"/>
      <c r="K60" s="194">
        <f t="shared" si="0"/>
        <v>0</v>
      </c>
      <c r="L60" s="40"/>
    </row>
    <row r="61" spans="2:12" x14ac:dyDescent="0.35">
      <c r="B61" s="188"/>
      <c r="C61" s="132"/>
      <c r="D61" s="193" t="str">
        <f>IF($C61="","",VLOOKUP($C61,'WP list'!B:C,2,FALSE))</f>
        <v/>
      </c>
      <c r="E61" s="133"/>
      <c r="F61" s="41"/>
      <c r="G61" s="38"/>
      <c r="H61" s="160"/>
      <c r="I61" s="39"/>
      <c r="J61" s="42"/>
      <c r="K61" s="194">
        <f t="shared" si="0"/>
        <v>0</v>
      </c>
      <c r="L61" s="40"/>
    </row>
    <row r="62" spans="2:12" x14ac:dyDescent="0.35">
      <c r="B62" s="188"/>
      <c r="C62" s="132"/>
      <c r="D62" s="193" t="str">
        <f>IF($C62="","",VLOOKUP($C62,'WP list'!B:C,2,FALSE))</f>
        <v/>
      </c>
      <c r="E62" s="133"/>
      <c r="F62" s="41"/>
      <c r="G62" s="38"/>
      <c r="H62" s="160"/>
      <c r="I62" s="39"/>
      <c r="J62" s="42"/>
      <c r="K62" s="194">
        <f t="shared" si="0"/>
        <v>0</v>
      </c>
      <c r="L62" s="40"/>
    </row>
    <row r="63" spans="2:12" x14ac:dyDescent="0.35">
      <c r="B63" s="188"/>
      <c r="C63" s="132"/>
      <c r="D63" s="193" t="str">
        <f>IF($C63="","",VLOOKUP($C63,'WP list'!B:C,2,FALSE))</f>
        <v/>
      </c>
      <c r="E63" s="133"/>
      <c r="F63" s="41"/>
      <c r="G63" s="38"/>
      <c r="H63" s="160"/>
      <c r="I63" s="39"/>
      <c r="J63" s="42"/>
      <c r="K63" s="194">
        <f t="shared" si="0"/>
        <v>0</v>
      </c>
      <c r="L63" s="40"/>
    </row>
    <row r="64" spans="2:12" x14ac:dyDescent="0.35">
      <c r="B64" s="188"/>
      <c r="C64" s="132"/>
      <c r="D64" s="193" t="str">
        <f>IF($C64="","",VLOOKUP($C64,'WP list'!B:C,2,FALSE))</f>
        <v/>
      </c>
      <c r="E64" s="133"/>
      <c r="F64" s="41"/>
      <c r="G64" s="38"/>
      <c r="H64" s="160"/>
      <c r="I64" s="39"/>
      <c r="J64" s="42"/>
      <c r="K64" s="194">
        <f t="shared" si="0"/>
        <v>0</v>
      </c>
      <c r="L64" s="40"/>
    </row>
    <row r="65" spans="2:12" x14ac:dyDescent="0.35">
      <c r="B65" s="188"/>
      <c r="C65" s="132"/>
      <c r="D65" s="193" t="str">
        <f>IF($C65="","",VLOOKUP($C65,'WP list'!B:C,2,FALSE))</f>
        <v/>
      </c>
      <c r="E65" s="133"/>
      <c r="F65" s="41"/>
      <c r="G65" s="38"/>
      <c r="H65" s="160"/>
      <c r="I65" s="39"/>
      <c r="J65" s="42"/>
      <c r="K65" s="194">
        <f t="shared" si="0"/>
        <v>0</v>
      </c>
      <c r="L65" s="40"/>
    </row>
    <row r="66" spans="2:12" x14ac:dyDescent="0.35">
      <c r="B66" s="188"/>
      <c r="C66" s="132"/>
      <c r="D66" s="193" t="str">
        <f>IF($C66="","",VLOOKUP($C66,'WP list'!B:C,2,FALSE))</f>
        <v/>
      </c>
      <c r="E66" s="133"/>
      <c r="F66" s="41"/>
      <c r="G66" s="38"/>
      <c r="H66" s="160"/>
      <c r="I66" s="39"/>
      <c r="J66" s="42"/>
      <c r="K66" s="194">
        <f t="shared" si="0"/>
        <v>0</v>
      </c>
      <c r="L66" s="40"/>
    </row>
    <row r="67" spans="2:12" x14ac:dyDescent="0.35">
      <c r="B67" s="188"/>
      <c r="C67" s="132"/>
      <c r="D67" s="193" t="str">
        <f>IF($C67="","",VLOOKUP($C67,'WP list'!B:C,2,FALSE))</f>
        <v/>
      </c>
      <c r="E67" s="133"/>
      <c r="F67" s="41"/>
      <c r="G67" s="38"/>
      <c r="H67" s="160"/>
      <c r="I67" s="39"/>
      <c r="J67" s="42"/>
      <c r="K67" s="194">
        <f t="shared" si="0"/>
        <v>0</v>
      </c>
      <c r="L67" s="40"/>
    </row>
    <row r="68" spans="2:12" x14ac:dyDescent="0.35">
      <c r="B68" s="188"/>
      <c r="C68" s="132"/>
      <c r="D68" s="193" t="str">
        <f>IF($C68="","",VLOOKUP($C68,'WP list'!B:C,2,FALSE))</f>
        <v/>
      </c>
      <c r="E68" s="133"/>
      <c r="F68" s="41"/>
      <c r="G68" s="38"/>
      <c r="H68" s="160"/>
      <c r="I68" s="39"/>
      <c r="J68" s="42"/>
      <c r="K68" s="194">
        <f t="shared" si="0"/>
        <v>0</v>
      </c>
      <c r="L68" s="40"/>
    </row>
    <row r="69" spans="2:12" x14ac:dyDescent="0.35">
      <c r="B69" s="188"/>
      <c r="C69" s="132"/>
      <c r="D69" s="193" t="str">
        <f>IF($C69="","",VLOOKUP($C69,'WP list'!B:C,2,FALSE))</f>
        <v/>
      </c>
      <c r="E69" s="133"/>
      <c r="F69" s="41"/>
      <c r="G69" s="38"/>
      <c r="H69" s="160"/>
      <c r="I69" s="39"/>
      <c r="J69" s="42"/>
      <c r="K69" s="194">
        <f t="shared" ref="K69:K132" si="1">+H69*I69*J69</f>
        <v>0</v>
      </c>
      <c r="L69" s="40"/>
    </row>
    <row r="70" spans="2:12" x14ac:dyDescent="0.35">
      <c r="B70" s="188"/>
      <c r="C70" s="132"/>
      <c r="D70" s="193" t="str">
        <f>IF($C70="","",VLOOKUP($C70,'WP list'!B:C,2,FALSE))</f>
        <v/>
      </c>
      <c r="E70" s="133"/>
      <c r="F70" s="41"/>
      <c r="G70" s="38"/>
      <c r="H70" s="160"/>
      <c r="I70" s="39"/>
      <c r="J70" s="42"/>
      <c r="K70" s="194">
        <f t="shared" si="1"/>
        <v>0</v>
      </c>
      <c r="L70" s="40"/>
    </row>
    <row r="71" spans="2:12" x14ac:dyDescent="0.35">
      <c r="B71" s="188"/>
      <c r="C71" s="132"/>
      <c r="D71" s="193" t="str">
        <f>IF($C71="","",VLOOKUP($C71,'WP list'!B:C,2,FALSE))</f>
        <v/>
      </c>
      <c r="E71" s="133"/>
      <c r="F71" s="41"/>
      <c r="G71" s="38"/>
      <c r="H71" s="160"/>
      <c r="I71" s="39"/>
      <c r="J71" s="42"/>
      <c r="K71" s="194">
        <f t="shared" si="1"/>
        <v>0</v>
      </c>
      <c r="L71" s="40"/>
    </row>
    <row r="72" spans="2:12" x14ac:dyDescent="0.35">
      <c r="B72" s="188"/>
      <c r="C72" s="132"/>
      <c r="D72" s="193" t="str">
        <f>IF($C72="","",VLOOKUP($C72,'WP list'!B:C,2,FALSE))</f>
        <v/>
      </c>
      <c r="E72" s="133"/>
      <c r="F72" s="41"/>
      <c r="G72" s="38"/>
      <c r="H72" s="160"/>
      <c r="I72" s="39"/>
      <c r="J72" s="42"/>
      <c r="K72" s="194">
        <f t="shared" si="1"/>
        <v>0</v>
      </c>
      <c r="L72" s="40"/>
    </row>
    <row r="73" spans="2:12" x14ac:dyDescent="0.35">
      <c r="B73" s="188"/>
      <c r="C73" s="132"/>
      <c r="D73" s="193" t="str">
        <f>IF($C73="","",VLOOKUP($C73,'WP list'!B:C,2,FALSE))</f>
        <v/>
      </c>
      <c r="E73" s="133"/>
      <c r="F73" s="41"/>
      <c r="G73" s="38"/>
      <c r="H73" s="160"/>
      <c r="I73" s="39"/>
      <c r="J73" s="42"/>
      <c r="K73" s="194">
        <f t="shared" si="1"/>
        <v>0</v>
      </c>
      <c r="L73" s="40"/>
    </row>
    <row r="74" spans="2:12" x14ac:dyDescent="0.35">
      <c r="B74" s="188"/>
      <c r="C74" s="132"/>
      <c r="D74" s="193" t="str">
        <f>IF($C74="","",VLOOKUP($C74,'WP list'!B:C,2,FALSE))</f>
        <v/>
      </c>
      <c r="E74" s="133"/>
      <c r="F74" s="41"/>
      <c r="G74" s="38"/>
      <c r="H74" s="160"/>
      <c r="I74" s="39"/>
      <c r="J74" s="42"/>
      <c r="K74" s="194">
        <f t="shared" si="1"/>
        <v>0</v>
      </c>
      <c r="L74" s="40"/>
    </row>
    <row r="75" spans="2:12" x14ac:dyDescent="0.35">
      <c r="B75" s="188"/>
      <c r="C75" s="132"/>
      <c r="D75" s="193" t="str">
        <f>IF($C75="","",VLOOKUP($C75,'WP list'!B:C,2,FALSE))</f>
        <v/>
      </c>
      <c r="E75" s="133"/>
      <c r="F75" s="41"/>
      <c r="G75" s="38"/>
      <c r="H75" s="160"/>
      <c r="I75" s="39"/>
      <c r="J75" s="42"/>
      <c r="K75" s="194">
        <f t="shared" si="1"/>
        <v>0</v>
      </c>
      <c r="L75" s="40"/>
    </row>
    <row r="76" spans="2:12" x14ac:dyDescent="0.35">
      <c r="B76" s="188"/>
      <c r="C76" s="132"/>
      <c r="D76" s="193" t="str">
        <f>IF($C76="","",VLOOKUP($C76,'WP list'!B:C,2,FALSE))</f>
        <v/>
      </c>
      <c r="E76" s="133"/>
      <c r="F76" s="41"/>
      <c r="G76" s="38"/>
      <c r="H76" s="160"/>
      <c r="I76" s="39"/>
      <c r="J76" s="42"/>
      <c r="K76" s="194">
        <f t="shared" si="1"/>
        <v>0</v>
      </c>
      <c r="L76" s="40"/>
    </row>
    <row r="77" spans="2:12" x14ac:dyDescent="0.35">
      <c r="B77" s="188"/>
      <c r="C77" s="132"/>
      <c r="D77" s="193" t="str">
        <f>IF($C77="","",VLOOKUP($C77,'WP list'!B:C,2,FALSE))</f>
        <v/>
      </c>
      <c r="E77" s="133"/>
      <c r="F77" s="41"/>
      <c r="G77" s="38"/>
      <c r="H77" s="160"/>
      <c r="I77" s="39"/>
      <c r="J77" s="42"/>
      <c r="K77" s="194">
        <f t="shared" si="1"/>
        <v>0</v>
      </c>
      <c r="L77" s="40"/>
    </row>
    <row r="78" spans="2:12" x14ac:dyDescent="0.35">
      <c r="B78" s="188"/>
      <c r="C78" s="132"/>
      <c r="D78" s="193" t="str">
        <f>IF($C78="","",VLOOKUP($C78,'WP list'!B:C,2,FALSE))</f>
        <v/>
      </c>
      <c r="E78" s="133"/>
      <c r="F78" s="41"/>
      <c r="G78" s="38"/>
      <c r="H78" s="160"/>
      <c r="I78" s="39"/>
      <c r="J78" s="42"/>
      <c r="K78" s="194">
        <f t="shared" si="1"/>
        <v>0</v>
      </c>
      <c r="L78" s="40"/>
    </row>
    <row r="79" spans="2:12" x14ac:dyDescent="0.35">
      <c r="B79" s="188"/>
      <c r="C79" s="132"/>
      <c r="D79" s="193" t="str">
        <f>IF($C79="","",VLOOKUP($C79,'WP list'!B:C,2,FALSE))</f>
        <v/>
      </c>
      <c r="E79" s="133"/>
      <c r="F79" s="41"/>
      <c r="G79" s="38"/>
      <c r="H79" s="160"/>
      <c r="I79" s="39"/>
      <c r="J79" s="42"/>
      <c r="K79" s="194">
        <f t="shared" si="1"/>
        <v>0</v>
      </c>
      <c r="L79" s="40"/>
    </row>
    <row r="80" spans="2:12" x14ac:dyDescent="0.35">
      <c r="B80" s="188"/>
      <c r="C80" s="132"/>
      <c r="D80" s="193" t="str">
        <f>IF($C80="","",VLOOKUP($C80,'WP list'!B:C,2,FALSE))</f>
        <v/>
      </c>
      <c r="E80" s="133"/>
      <c r="F80" s="41"/>
      <c r="G80" s="38"/>
      <c r="H80" s="160"/>
      <c r="I80" s="39"/>
      <c r="J80" s="42"/>
      <c r="K80" s="194">
        <f t="shared" si="1"/>
        <v>0</v>
      </c>
      <c r="L80" s="40"/>
    </row>
    <row r="81" spans="2:12" x14ac:dyDescent="0.35">
      <c r="B81" s="188"/>
      <c r="C81" s="132"/>
      <c r="D81" s="193" t="str">
        <f>IF($C81="","",VLOOKUP($C81,'WP list'!B:C,2,FALSE))</f>
        <v/>
      </c>
      <c r="E81" s="133"/>
      <c r="F81" s="41"/>
      <c r="G81" s="38"/>
      <c r="H81" s="160"/>
      <c r="I81" s="39"/>
      <c r="J81" s="42"/>
      <c r="K81" s="194">
        <f t="shared" si="1"/>
        <v>0</v>
      </c>
      <c r="L81" s="40"/>
    </row>
    <row r="82" spans="2:12" x14ac:dyDescent="0.35">
      <c r="B82" s="188"/>
      <c r="C82" s="132"/>
      <c r="D82" s="193" t="str">
        <f>IF($C82="","",VLOOKUP($C82,'WP list'!B:C,2,FALSE))</f>
        <v/>
      </c>
      <c r="E82" s="133"/>
      <c r="F82" s="41"/>
      <c r="G82" s="38"/>
      <c r="H82" s="160"/>
      <c r="I82" s="39"/>
      <c r="J82" s="42"/>
      <c r="K82" s="194">
        <f t="shared" si="1"/>
        <v>0</v>
      </c>
      <c r="L82" s="40"/>
    </row>
    <row r="83" spans="2:12" x14ac:dyDescent="0.35">
      <c r="B83" s="188"/>
      <c r="C83" s="132"/>
      <c r="D83" s="193" t="str">
        <f>IF($C83="","",VLOOKUP($C83,'WP list'!B:C,2,FALSE))</f>
        <v/>
      </c>
      <c r="E83" s="133"/>
      <c r="F83" s="41"/>
      <c r="G83" s="38"/>
      <c r="H83" s="160"/>
      <c r="I83" s="39"/>
      <c r="J83" s="42"/>
      <c r="K83" s="194">
        <f t="shared" si="1"/>
        <v>0</v>
      </c>
      <c r="L83" s="40"/>
    </row>
    <row r="84" spans="2:12" x14ac:dyDescent="0.35">
      <c r="B84" s="188"/>
      <c r="C84" s="132"/>
      <c r="D84" s="193" t="str">
        <f>IF($C84="","",VLOOKUP($C84,'WP list'!B:C,2,FALSE))</f>
        <v/>
      </c>
      <c r="E84" s="133"/>
      <c r="F84" s="41"/>
      <c r="G84" s="38"/>
      <c r="H84" s="160"/>
      <c r="I84" s="39"/>
      <c r="J84" s="42"/>
      <c r="K84" s="194">
        <f t="shared" si="1"/>
        <v>0</v>
      </c>
      <c r="L84" s="40"/>
    </row>
    <row r="85" spans="2:12" x14ac:dyDescent="0.35">
      <c r="B85" s="188"/>
      <c r="C85" s="132"/>
      <c r="D85" s="193" t="str">
        <f>IF($C85="","",VLOOKUP($C85,'WP list'!B:C,2,FALSE))</f>
        <v/>
      </c>
      <c r="E85" s="133"/>
      <c r="F85" s="41"/>
      <c r="G85" s="38"/>
      <c r="H85" s="160"/>
      <c r="I85" s="39"/>
      <c r="J85" s="42"/>
      <c r="K85" s="194">
        <f t="shared" si="1"/>
        <v>0</v>
      </c>
      <c r="L85" s="40"/>
    </row>
    <row r="86" spans="2:12" x14ac:dyDescent="0.35">
      <c r="B86" s="188"/>
      <c r="C86" s="132"/>
      <c r="D86" s="193" t="str">
        <f>IF($C86="","",VLOOKUP($C86,'WP list'!B:C,2,FALSE))</f>
        <v/>
      </c>
      <c r="E86" s="133"/>
      <c r="F86" s="41"/>
      <c r="G86" s="38"/>
      <c r="H86" s="160"/>
      <c r="I86" s="39"/>
      <c r="J86" s="42"/>
      <c r="K86" s="194">
        <f t="shared" si="1"/>
        <v>0</v>
      </c>
      <c r="L86" s="40"/>
    </row>
    <row r="87" spans="2:12" x14ac:dyDescent="0.35">
      <c r="B87" s="188"/>
      <c r="C87" s="132"/>
      <c r="D87" s="193" t="str">
        <f>IF($C87="","",VLOOKUP($C87,'WP list'!B:C,2,FALSE))</f>
        <v/>
      </c>
      <c r="E87" s="133"/>
      <c r="F87" s="41"/>
      <c r="G87" s="38"/>
      <c r="H87" s="160"/>
      <c r="I87" s="39"/>
      <c r="J87" s="42"/>
      <c r="K87" s="194">
        <f t="shared" si="1"/>
        <v>0</v>
      </c>
      <c r="L87" s="40"/>
    </row>
    <row r="88" spans="2:12" x14ac:dyDescent="0.35">
      <c r="B88" s="188"/>
      <c r="C88" s="132"/>
      <c r="D88" s="193" t="str">
        <f>IF($C88="","",VLOOKUP($C88,'WP list'!B:C,2,FALSE))</f>
        <v/>
      </c>
      <c r="E88" s="133"/>
      <c r="F88" s="41"/>
      <c r="G88" s="38"/>
      <c r="H88" s="160"/>
      <c r="I88" s="39"/>
      <c r="J88" s="42"/>
      <c r="K88" s="194">
        <f t="shared" si="1"/>
        <v>0</v>
      </c>
      <c r="L88" s="40"/>
    </row>
    <row r="89" spans="2:12" x14ac:dyDescent="0.35">
      <c r="B89" s="188"/>
      <c r="C89" s="132"/>
      <c r="D89" s="193" t="str">
        <f>IF($C89="","",VLOOKUP($C89,'WP list'!B:C,2,FALSE))</f>
        <v/>
      </c>
      <c r="E89" s="133"/>
      <c r="F89" s="41"/>
      <c r="G89" s="38"/>
      <c r="H89" s="160"/>
      <c r="I89" s="39"/>
      <c r="J89" s="42"/>
      <c r="K89" s="194">
        <f t="shared" si="1"/>
        <v>0</v>
      </c>
      <c r="L89" s="40"/>
    </row>
    <row r="90" spans="2:12" x14ac:dyDescent="0.35">
      <c r="B90" s="188"/>
      <c r="C90" s="132"/>
      <c r="D90" s="193" t="str">
        <f>IF($C90="","",VLOOKUP($C90,'WP list'!B:C,2,FALSE))</f>
        <v/>
      </c>
      <c r="E90" s="133"/>
      <c r="F90" s="41"/>
      <c r="G90" s="38"/>
      <c r="H90" s="160"/>
      <c r="I90" s="39"/>
      <c r="J90" s="42"/>
      <c r="K90" s="194">
        <f t="shared" si="1"/>
        <v>0</v>
      </c>
      <c r="L90" s="40"/>
    </row>
    <row r="91" spans="2:12" x14ac:dyDescent="0.35">
      <c r="B91" s="188"/>
      <c r="C91" s="132"/>
      <c r="D91" s="193" t="str">
        <f>IF($C91="","",VLOOKUP($C91,'WP list'!B:C,2,FALSE))</f>
        <v/>
      </c>
      <c r="E91" s="133"/>
      <c r="F91" s="41"/>
      <c r="G91" s="38"/>
      <c r="H91" s="160"/>
      <c r="I91" s="39"/>
      <c r="J91" s="42"/>
      <c r="K91" s="194">
        <f t="shared" si="1"/>
        <v>0</v>
      </c>
      <c r="L91" s="40"/>
    </row>
    <row r="92" spans="2:12" x14ac:dyDescent="0.35">
      <c r="B92" s="188"/>
      <c r="C92" s="132"/>
      <c r="D92" s="193" t="str">
        <f>IF($C92="","",VLOOKUP($C92,'WP list'!B:C,2,FALSE))</f>
        <v/>
      </c>
      <c r="E92" s="133"/>
      <c r="F92" s="41"/>
      <c r="G92" s="38"/>
      <c r="H92" s="160"/>
      <c r="I92" s="39"/>
      <c r="J92" s="42"/>
      <c r="K92" s="194">
        <f t="shared" si="1"/>
        <v>0</v>
      </c>
      <c r="L92" s="40"/>
    </row>
    <row r="93" spans="2:12" x14ac:dyDescent="0.35">
      <c r="B93" s="188"/>
      <c r="C93" s="132"/>
      <c r="D93" s="193" t="str">
        <f>IF($C93="","",VLOOKUP($C93,'WP list'!B:C,2,FALSE))</f>
        <v/>
      </c>
      <c r="E93" s="133"/>
      <c r="F93" s="41"/>
      <c r="G93" s="38"/>
      <c r="H93" s="160"/>
      <c r="I93" s="39"/>
      <c r="J93" s="42"/>
      <c r="K93" s="194">
        <f t="shared" si="1"/>
        <v>0</v>
      </c>
      <c r="L93" s="40"/>
    </row>
    <row r="94" spans="2:12" x14ac:dyDescent="0.35">
      <c r="B94" s="188"/>
      <c r="C94" s="132"/>
      <c r="D94" s="193" t="str">
        <f>IF($C94="","",VLOOKUP($C94,'WP list'!B:C,2,FALSE))</f>
        <v/>
      </c>
      <c r="E94" s="133"/>
      <c r="F94" s="41"/>
      <c r="G94" s="38"/>
      <c r="H94" s="160"/>
      <c r="I94" s="39"/>
      <c r="J94" s="42"/>
      <c r="K94" s="194">
        <f t="shared" si="1"/>
        <v>0</v>
      </c>
      <c r="L94" s="40"/>
    </row>
    <row r="95" spans="2:12" x14ac:dyDescent="0.35">
      <c r="B95" s="188"/>
      <c r="C95" s="132"/>
      <c r="D95" s="193" t="str">
        <f>IF($C95="","",VLOOKUP($C95,'WP list'!B:C,2,FALSE))</f>
        <v/>
      </c>
      <c r="E95" s="133"/>
      <c r="F95" s="41"/>
      <c r="G95" s="38"/>
      <c r="H95" s="160"/>
      <c r="I95" s="39"/>
      <c r="J95" s="42"/>
      <c r="K95" s="194">
        <f t="shared" si="1"/>
        <v>0</v>
      </c>
      <c r="L95" s="40"/>
    </row>
    <row r="96" spans="2:12" x14ac:dyDescent="0.35">
      <c r="B96" s="188"/>
      <c r="C96" s="132"/>
      <c r="D96" s="193" t="str">
        <f>IF($C96="","",VLOOKUP($C96,'WP list'!B:C,2,FALSE))</f>
        <v/>
      </c>
      <c r="E96" s="133"/>
      <c r="F96" s="41"/>
      <c r="G96" s="38"/>
      <c r="H96" s="160"/>
      <c r="I96" s="39"/>
      <c r="J96" s="42"/>
      <c r="K96" s="194">
        <f t="shared" si="1"/>
        <v>0</v>
      </c>
      <c r="L96" s="40"/>
    </row>
    <row r="97" spans="2:12" x14ac:dyDescent="0.35">
      <c r="B97" s="188"/>
      <c r="C97" s="132"/>
      <c r="D97" s="193" t="str">
        <f>IF($C97="","",VLOOKUP($C97,'WP list'!B:C,2,FALSE))</f>
        <v/>
      </c>
      <c r="E97" s="133"/>
      <c r="F97" s="41"/>
      <c r="G97" s="38"/>
      <c r="H97" s="160"/>
      <c r="I97" s="39"/>
      <c r="J97" s="42"/>
      <c r="K97" s="194">
        <f t="shared" si="1"/>
        <v>0</v>
      </c>
      <c r="L97" s="40"/>
    </row>
    <row r="98" spans="2:12" x14ac:dyDescent="0.35">
      <c r="B98" s="188"/>
      <c r="C98" s="132"/>
      <c r="D98" s="193" t="str">
        <f>IF($C98="","",VLOOKUP($C98,'WP list'!B:C,2,FALSE))</f>
        <v/>
      </c>
      <c r="E98" s="133"/>
      <c r="F98" s="41"/>
      <c r="G98" s="38"/>
      <c r="H98" s="160"/>
      <c r="I98" s="39"/>
      <c r="J98" s="42"/>
      <c r="K98" s="194">
        <f t="shared" si="1"/>
        <v>0</v>
      </c>
      <c r="L98" s="40"/>
    </row>
    <row r="99" spans="2:12" x14ac:dyDescent="0.35">
      <c r="B99" s="188"/>
      <c r="C99" s="132"/>
      <c r="D99" s="193" t="str">
        <f>IF($C99="","",VLOOKUP($C99,'WP list'!B:C,2,FALSE))</f>
        <v/>
      </c>
      <c r="E99" s="133"/>
      <c r="F99" s="41"/>
      <c r="G99" s="38"/>
      <c r="H99" s="160"/>
      <c r="I99" s="39"/>
      <c r="J99" s="42"/>
      <c r="K99" s="194">
        <f t="shared" si="1"/>
        <v>0</v>
      </c>
      <c r="L99" s="40"/>
    </row>
    <row r="100" spans="2:12" x14ac:dyDescent="0.35">
      <c r="B100" s="188"/>
      <c r="C100" s="132"/>
      <c r="D100" s="193" t="str">
        <f>IF($C100="","",VLOOKUP($C100,'WP list'!B:C,2,FALSE))</f>
        <v/>
      </c>
      <c r="E100" s="133"/>
      <c r="F100" s="41"/>
      <c r="G100" s="38"/>
      <c r="H100" s="160"/>
      <c r="I100" s="39"/>
      <c r="J100" s="42"/>
      <c r="K100" s="194">
        <f t="shared" si="1"/>
        <v>0</v>
      </c>
      <c r="L100" s="40"/>
    </row>
    <row r="101" spans="2:12" x14ac:dyDescent="0.35">
      <c r="B101" s="188"/>
      <c r="C101" s="132"/>
      <c r="D101" s="193" t="str">
        <f>IF($C101="","",VLOOKUP($C101,'WP list'!B:C,2,FALSE))</f>
        <v/>
      </c>
      <c r="E101" s="133"/>
      <c r="F101" s="41"/>
      <c r="G101" s="38"/>
      <c r="H101" s="160"/>
      <c r="I101" s="39"/>
      <c r="J101" s="42"/>
      <c r="K101" s="194">
        <f t="shared" si="1"/>
        <v>0</v>
      </c>
      <c r="L101" s="40"/>
    </row>
    <row r="102" spans="2:12" x14ac:dyDescent="0.35">
      <c r="B102" s="188"/>
      <c r="C102" s="132"/>
      <c r="D102" s="193" t="str">
        <f>IF($C102="","",VLOOKUP($C102,'WP list'!B:C,2,FALSE))</f>
        <v/>
      </c>
      <c r="E102" s="133"/>
      <c r="F102" s="41"/>
      <c r="G102" s="38"/>
      <c r="H102" s="160"/>
      <c r="I102" s="39"/>
      <c r="J102" s="42"/>
      <c r="K102" s="194">
        <f t="shared" si="1"/>
        <v>0</v>
      </c>
      <c r="L102" s="40"/>
    </row>
    <row r="103" spans="2:12" x14ac:dyDescent="0.35">
      <c r="B103" s="188"/>
      <c r="C103" s="132"/>
      <c r="D103" s="193" t="str">
        <f>IF($C103="","",VLOOKUP($C103,'WP list'!B:C,2,FALSE))</f>
        <v/>
      </c>
      <c r="E103" s="133"/>
      <c r="F103" s="41"/>
      <c r="G103" s="38"/>
      <c r="H103" s="160"/>
      <c r="I103" s="39"/>
      <c r="J103" s="42"/>
      <c r="K103" s="194">
        <f t="shared" si="1"/>
        <v>0</v>
      </c>
      <c r="L103" s="40"/>
    </row>
    <row r="104" spans="2:12" x14ac:dyDescent="0.35">
      <c r="B104" s="188"/>
      <c r="C104" s="132"/>
      <c r="D104" s="193" t="str">
        <f>IF($C104="","",VLOOKUP($C104,'WP list'!B:C,2,FALSE))</f>
        <v/>
      </c>
      <c r="E104" s="133"/>
      <c r="F104" s="41"/>
      <c r="G104" s="38"/>
      <c r="H104" s="160"/>
      <c r="I104" s="39"/>
      <c r="J104" s="42"/>
      <c r="K104" s="194">
        <f t="shared" si="1"/>
        <v>0</v>
      </c>
      <c r="L104" s="40"/>
    </row>
    <row r="105" spans="2:12" x14ac:dyDescent="0.35">
      <c r="B105" s="188"/>
      <c r="C105" s="132"/>
      <c r="D105" s="193" t="str">
        <f>IF($C105="","",VLOOKUP($C105,'WP list'!B:C,2,FALSE))</f>
        <v/>
      </c>
      <c r="E105" s="133"/>
      <c r="F105" s="41"/>
      <c r="G105" s="38"/>
      <c r="H105" s="160"/>
      <c r="I105" s="39"/>
      <c r="J105" s="42"/>
      <c r="K105" s="194">
        <f t="shared" si="1"/>
        <v>0</v>
      </c>
      <c r="L105" s="40"/>
    </row>
    <row r="106" spans="2:12" x14ac:dyDescent="0.35">
      <c r="B106" s="188"/>
      <c r="C106" s="132"/>
      <c r="D106" s="193" t="str">
        <f>IF($C106="","",VLOOKUP($C106,'WP list'!B:C,2,FALSE))</f>
        <v/>
      </c>
      <c r="E106" s="133"/>
      <c r="F106" s="41"/>
      <c r="G106" s="38"/>
      <c r="H106" s="160"/>
      <c r="I106" s="39"/>
      <c r="J106" s="42"/>
      <c r="K106" s="194">
        <f t="shared" si="1"/>
        <v>0</v>
      </c>
      <c r="L106" s="40"/>
    </row>
    <row r="107" spans="2:12" x14ac:dyDescent="0.35">
      <c r="B107" s="188"/>
      <c r="C107" s="132"/>
      <c r="D107" s="193" t="str">
        <f>IF($C107="","",VLOOKUP($C107,'WP list'!B:C,2,FALSE))</f>
        <v/>
      </c>
      <c r="E107" s="133"/>
      <c r="F107" s="41"/>
      <c r="G107" s="38"/>
      <c r="H107" s="160"/>
      <c r="I107" s="39"/>
      <c r="J107" s="42"/>
      <c r="K107" s="194">
        <f t="shared" si="1"/>
        <v>0</v>
      </c>
      <c r="L107" s="40"/>
    </row>
    <row r="108" spans="2:12" x14ac:dyDescent="0.35">
      <c r="B108" s="188"/>
      <c r="C108" s="132"/>
      <c r="D108" s="193" t="str">
        <f>IF($C108="","",VLOOKUP($C108,'WP list'!B:C,2,FALSE))</f>
        <v/>
      </c>
      <c r="E108" s="133"/>
      <c r="F108" s="41"/>
      <c r="G108" s="38"/>
      <c r="H108" s="160"/>
      <c r="I108" s="39"/>
      <c r="J108" s="42"/>
      <c r="K108" s="194">
        <f t="shared" si="1"/>
        <v>0</v>
      </c>
      <c r="L108" s="40"/>
    </row>
    <row r="109" spans="2:12" x14ac:dyDescent="0.35">
      <c r="B109" s="188"/>
      <c r="C109" s="132"/>
      <c r="D109" s="193" t="str">
        <f>IF($C109="","",VLOOKUP($C109,'WP list'!B:C,2,FALSE))</f>
        <v/>
      </c>
      <c r="E109" s="133"/>
      <c r="F109" s="41"/>
      <c r="G109" s="38"/>
      <c r="H109" s="160"/>
      <c r="I109" s="39"/>
      <c r="J109" s="42"/>
      <c r="K109" s="194">
        <f t="shared" si="1"/>
        <v>0</v>
      </c>
      <c r="L109" s="40"/>
    </row>
    <row r="110" spans="2:12" x14ac:dyDescent="0.35">
      <c r="B110" s="188"/>
      <c r="C110" s="132"/>
      <c r="D110" s="193" t="str">
        <f>IF($C110="","",VLOOKUP($C110,'WP list'!B:C,2,FALSE))</f>
        <v/>
      </c>
      <c r="E110" s="133"/>
      <c r="F110" s="41"/>
      <c r="G110" s="38"/>
      <c r="H110" s="160"/>
      <c r="I110" s="39"/>
      <c r="J110" s="42"/>
      <c r="K110" s="194">
        <f t="shared" si="1"/>
        <v>0</v>
      </c>
      <c r="L110" s="40"/>
    </row>
    <row r="111" spans="2:12" x14ac:dyDescent="0.35">
      <c r="B111" s="188"/>
      <c r="C111" s="132"/>
      <c r="D111" s="193" t="str">
        <f>IF($C111="","",VLOOKUP($C111,'WP list'!B:C,2,FALSE))</f>
        <v/>
      </c>
      <c r="E111" s="133"/>
      <c r="F111" s="41"/>
      <c r="G111" s="38"/>
      <c r="H111" s="160"/>
      <c r="I111" s="39"/>
      <c r="J111" s="42"/>
      <c r="K111" s="194">
        <f t="shared" si="1"/>
        <v>0</v>
      </c>
      <c r="L111" s="40"/>
    </row>
    <row r="112" spans="2:12" x14ac:dyDescent="0.35">
      <c r="B112" s="188"/>
      <c r="C112" s="132"/>
      <c r="D112" s="193" t="str">
        <f>IF($C112="","",VLOOKUP($C112,'WP list'!B:C,2,FALSE))</f>
        <v/>
      </c>
      <c r="E112" s="133"/>
      <c r="F112" s="41"/>
      <c r="G112" s="38"/>
      <c r="H112" s="160"/>
      <c r="I112" s="39"/>
      <c r="J112" s="42"/>
      <c r="K112" s="194">
        <f t="shared" si="1"/>
        <v>0</v>
      </c>
      <c r="L112" s="40"/>
    </row>
    <row r="113" spans="2:12" x14ac:dyDescent="0.35">
      <c r="B113" s="188"/>
      <c r="C113" s="132"/>
      <c r="D113" s="193" t="str">
        <f>IF($C113="","",VLOOKUP($C113,'WP list'!B:C,2,FALSE))</f>
        <v/>
      </c>
      <c r="E113" s="133"/>
      <c r="F113" s="41"/>
      <c r="G113" s="38"/>
      <c r="H113" s="160"/>
      <c r="I113" s="39"/>
      <c r="J113" s="42"/>
      <c r="K113" s="194">
        <f t="shared" si="1"/>
        <v>0</v>
      </c>
      <c r="L113" s="40"/>
    </row>
    <row r="114" spans="2:12" x14ac:dyDescent="0.35">
      <c r="B114" s="188"/>
      <c r="C114" s="132"/>
      <c r="D114" s="193" t="str">
        <f>IF($C114="","",VLOOKUP($C114,'WP list'!B:C,2,FALSE))</f>
        <v/>
      </c>
      <c r="E114" s="133"/>
      <c r="F114" s="41"/>
      <c r="G114" s="38"/>
      <c r="H114" s="160"/>
      <c r="I114" s="39"/>
      <c r="J114" s="42"/>
      <c r="K114" s="194">
        <f t="shared" si="1"/>
        <v>0</v>
      </c>
      <c r="L114" s="40"/>
    </row>
    <row r="115" spans="2:12" x14ac:dyDescent="0.35">
      <c r="B115" s="188"/>
      <c r="C115" s="132"/>
      <c r="D115" s="193" t="str">
        <f>IF($C115="","",VLOOKUP($C115,'WP list'!B:C,2,FALSE))</f>
        <v/>
      </c>
      <c r="E115" s="133"/>
      <c r="F115" s="41"/>
      <c r="G115" s="38"/>
      <c r="H115" s="160"/>
      <c r="I115" s="39"/>
      <c r="J115" s="42"/>
      <c r="K115" s="194">
        <f t="shared" si="1"/>
        <v>0</v>
      </c>
      <c r="L115" s="40"/>
    </row>
    <row r="116" spans="2:12" x14ac:dyDescent="0.35">
      <c r="B116" s="188"/>
      <c r="C116" s="132"/>
      <c r="D116" s="193" t="str">
        <f>IF($C116="","",VLOOKUP($C116,'WP list'!B:C,2,FALSE))</f>
        <v/>
      </c>
      <c r="E116" s="133"/>
      <c r="F116" s="41"/>
      <c r="G116" s="38"/>
      <c r="H116" s="160"/>
      <c r="I116" s="39"/>
      <c r="J116" s="42"/>
      <c r="K116" s="194">
        <f t="shared" si="1"/>
        <v>0</v>
      </c>
      <c r="L116" s="40"/>
    </row>
    <row r="117" spans="2:12" x14ac:dyDescent="0.35">
      <c r="B117" s="188"/>
      <c r="C117" s="132"/>
      <c r="D117" s="193" t="str">
        <f>IF($C117="","",VLOOKUP($C117,'WP list'!B:C,2,FALSE))</f>
        <v/>
      </c>
      <c r="E117" s="133"/>
      <c r="F117" s="41"/>
      <c r="G117" s="38"/>
      <c r="H117" s="160"/>
      <c r="I117" s="39"/>
      <c r="J117" s="42"/>
      <c r="K117" s="194">
        <f t="shared" si="1"/>
        <v>0</v>
      </c>
      <c r="L117" s="40"/>
    </row>
    <row r="118" spans="2:12" x14ac:dyDescent="0.35">
      <c r="B118" s="188"/>
      <c r="C118" s="132"/>
      <c r="D118" s="193" t="str">
        <f>IF($C118="","",VLOOKUP($C118,'WP list'!B:C,2,FALSE))</f>
        <v/>
      </c>
      <c r="E118" s="133"/>
      <c r="F118" s="41"/>
      <c r="G118" s="38"/>
      <c r="H118" s="160"/>
      <c r="I118" s="39"/>
      <c r="J118" s="42"/>
      <c r="K118" s="194">
        <f t="shared" si="1"/>
        <v>0</v>
      </c>
      <c r="L118" s="40"/>
    </row>
    <row r="119" spans="2:12" x14ac:dyDescent="0.35">
      <c r="B119" s="188"/>
      <c r="C119" s="132"/>
      <c r="D119" s="193" t="str">
        <f>IF($C119="","",VLOOKUP($C119,'WP list'!B:C,2,FALSE))</f>
        <v/>
      </c>
      <c r="E119" s="133"/>
      <c r="F119" s="41"/>
      <c r="G119" s="38"/>
      <c r="H119" s="160"/>
      <c r="I119" s="39"/>
      <c r="J119" s="42"/>
      <c r="K119" s="194">
        <f t="shared" si="1"/>
        <v>0</v>
      </c>
      <c r="L119" s="40"/>
    </row>
    <row r="120" spans="2:12" x14ac:dyDescent="0.35">
      <c r="B120" s="188"/>
      <c r="C120" s="132"/>
      <c r="D120" s="193" t="str">
        <f>IF($C120="","",VLOOKUP($C120,'WP list'!B:C,2,FALSE))</f>
        <v/>
      </c>
      <c r="E120" s="133"/>
      <c r="F120" s="41"/>
      <c r="G120" s="38"/>
      <c r="H120" s="160"/>
      <c r="I120" s="39"/>
      <c r="J120" s="42"/>
      <c r="K120" s="194">
        <f t="shared" si="1"/>
        <v>0</v>
      </c>
      <c r="L120" s="40"/>
    </row>
    <row r="121" spans="2:12" x14ac:dyDescent="0.35">
      <c r="B121" s="188"/>
      <c r="C121" s="132"/>
      <c r="D121" s="193" t="str">
        <f>IF($C121="","",VLOOKUP($C121,'WP list'!B:C,2,FALSE))</f>
        <v/>
      </c>
      <c r="E121" s="133"/>
      <c r="F121" s="41"/>
      <c r="G121" s="38"/>
      <c r="H121" s="160"/>
      <c r="I121" s="39"/>
      <c r="J121" s="42"/>
      <c r="K121" s="194">
        <f t="shared" si="1"/>
        <v>0</v>
      </c>
      <c r="L121" s="40"/>
    </row>
    <row r="122" spans="2:12" x14ac:dyDescent="0.35">
      <c r="B122" s="188"/>
      <c r="C122" s="132"/>
      <c r="D122" s="193" t="str">
        <f>IF($C122="","",VLOOKUP($C122,'WP list'!B:C,2,FALSE))</f>
        <v/>
      </c>
      <c r="E122" s="133"/>
      <c r="F122" s="41"/>
      <c r="G122" s="38"/>
      <c r="H122" s="160"/>
      <c r="I122" s="39"/>
      <c r="J122" s="42"/>
      <c r="K122" s="194">
        <f t="shared" si="1"/>
        <v>0</v>
      </c>
      <c r="L122" s="40"/>
    </row>
    <row r="123" spans="2:12" x14ac:dyDescent="0.35">
      <c r="B123" s="188"/>
      <c r="C123" s="132"/>
      <c r="D123" s="193" t="str">
        <f>IF($C123="","",VLOOKUP($C123,'WP list'!B:C,2,FALSE))</f>
        <v/>
      </c>
      <c r="E123" s="133"/>
      <c r="F123" s="41"/>
      <c r="G123" s="38"/>
      <c r="H123" s="160"/>
      <c r="I123" s="39"/>
      <c r="J123" s="42"/>
      <c r="K123" s="194">
        <f t="shared" si="1"/>
        <v>0</v>
      </c>
      <c r="L123" s="40"/>
    </row>
    <row r="124" spans="2:12" x14ac:dyDescent="0.35">
      <c r="B124" s="188"/>
      <c r="C124" s="132"/>
      <c r="D124" s="193" t="str">
        <f>IF($C124="","",VLOOKUP($C124,'WP list'!B:C,2,FALSE))</f>
        <v/>
      </c>
      <c r="E124" s="133"/>
      <c r="F124" s="41"/>
      <c r="G124" s="38"/>
      <c r="H124" s="160"/>
      <c r="I124" s="39"/>
      <c r="J124" s="42"/>
      <c r="K124" s="194">
        <f t="shared" si="1"/>
        <v>0</v>
      </c>
      <c r="L124" s="40"/>
    </row>
    <row r="125" spans="2:12" x14ac:dyDescent="0.35">
      <c r="B125" s="188"/>
      <c r="C125" s="132"/>
      <c r="D125" s="193" t="str">
        <f>IF($C125="","",VLOOKUP($C125,'WP list'!B:C,2,FALSE))</f>
        <v/>
      </c>
      <c r="E125" s="133"/>
      <c r="F125" s="41"/>
      <c r="G125" s="38"/>
      <c r="H125" s="160"/>
      <c r="I125" s="39"/>
      <c r="J125" s="42"/>
      <c r="K125" s="194">
        <f t="shared" si="1"/>
        <v>0</v>
      </c>
      <c r="L125" s="40"/>
    </row>
    <row r="126" spans="2:12" x14ac:dyDescent="0.35">
      <c r="B126" s="188"/>
      <c r="C126" s="132"/>
      <c r="D126" s="193" t="str">
        <f>IF($C126="","",VLOOKUP($C126,'WP list'!B:C,2,FALSE))</f>
        <v/>
      </c>
      <c r="E126" s="133"/>
      <c r="F126" s="41"/>
      <c r="G126" s="38"/>
      <c r="H126" s="160"/>
      <c r="I126" s="39"/>
      <c r="J126" s="42"/>
      <c r="K126" s="194">
        <f t="shared" si="1"/>
        <v>0</v>
      </c>
      <c r="L126" s="40"/>
    </row>
    <row r="127" spans="2:12" x14ac:dyDescent="0.35">
      <c r="B127" s="188"/>
      <c r="C127" s="132"/>
      <c r="D127" s="193" t="str">
        <f>IF($C127="","",VLOOKUP($C127,'WP list'!B:C,2,FALSE))</f>
        <v/>
      </c>
      <c r="E127" s="133"/>
      <c r="F127" s="41"/>
      <c r="G127" s="38"/>
      <c r="H127" s="160"/>
      <c r="I127" s="39"/>
      <c r="J127" s="42"/>
      <c r="K127" s="194">
        <f t="shared" si="1"/>
        <v>0</v>
      </c>
      <c r="L127" s="40"/>
    </row>
    <row r="128" spans="2:12" x14ac:dyDescent="0.35">
      <c r="B128" s="188"/>
      <c r="C128" s="132"/>
      <c r="D128" s="193" t="str">
        <f>IF($C128="","",VLOOKUP($C128,'WP list'!B:C,2,FALSE))</f>
        <v/>
      </c>
      <c r="E128" s="133"/>
      <c r="F128" s="41"/>
      <c r="G128" s="38"/>
      <c r="H128" s="160"/>
      <c r="I128" s="39"/>
      <c r="J128" s="42"/>
      <c r="K128" s="194">
        <f t="shared" si="1"/>
        <v>0</v>
      </c>
      <c r="L128" s="40"/>
    </row>
    <row r="129" spans="2:12" x14ac:dyDescent="0.35">
      <c r="B129" s="188"/>
      <c r="C129" s="132"/>
      <c r="D129" s="193" t="str">
        <f>IF($C129="","",VLOOKUP($C129,'WP list'!B:C,2,FALSE))</f>
        <v/>
      </c>
      <c r="E129" s="133"/>
      <c r="F129" s="41"/>
      <c r="G129" s="38"/>
      <c r="H129" s="160"/>
      <c r="I129" s="39"/>
      <c r="J129" s="42"/>
      <c r="K129" s="194">
        <f t="shared" si="1"/>
        <v>0</v>
      </c>
      <c r="L129" s="40"/>
    </row>
    <row r="130" spans="2:12" x14ac:dyDescent="0.35">
      <c r="B130" s="188"/>
      <c r="C130" s="132"/>
      <c r="D130" s="193" t="str">
        <f>IF($C130="","",VLOOKUP($C130,'WP list'!B:C,2,FALSE))</f>
        <v/>
      </c>
      <c r="E130" s="133"/>
      <c r="F130" s="41"/>
      <c r="G130" s="38"/>
      <c r="H130" s="160"/>
      <c r="I130" s="39"/>
      <c r="J130" s="42"/>
      <c r="K130" s="194">
        <f t="shared" si="1"/>
        <v>0</v>
      </c>
      <c r="L130" s="40"/>
    </row>
    <row r="131" spans="2:12" x14ac:dyDescent="0.35">
      <c r="B131" s="188"/>
      <c r="C131" s="132"/>
      <c r="D131" s="193" t="str">
        <f>IF($C131="","",VLOOKUP($C131,'WP list'!B:C,2,FALSE))</f>
        <v/>
      </c>
      <c r="E131" s="133"/>
      <c r="F131" s="41"/>
      <c r="G131" s="38"/>
      <c r="H131" s="160"/>
      <c r="I131" s="39"/>
      <c r="J131" s="42"/>
      <c r="K131" s="194">
        <f t="shared" si="1"/>
        <v>0</v>
      </c>
      <c r="L131" s="40"/>
    </row>
    <row r="132" spans="2:12" x14ac:dyDescent="0.35">
      <c r="B132" s="188"/>
      <c r="C132" s="132"/>
      <c r="D132" s="193" t="str">
        <f>IF($C132="","",VLOOKUP($C132,'WP list'!B:C,2,FALSE))</f>
        <v/>
      </c>
      <c r="E132" s="133"/>
      <c r="F132" s="41"/>
      <c r="G132" s="38"/>
      <c r="H132" s="160"/>
      <c r="I132" s="39"/>
      <c r="J132" s="42"/>
      <c r="K132" s="194">
        <f t="shared" si="1"/>
        <v>0</v>
      </c>
      <c r="L132" s="40"/>
    </row>
    <row r="133" spans="2:12" x14ac:dyDescent="0.35">
      <c r="B133" s="188"/>
      <c r="C133" s="132"/>
      <c r="D133" s="193" t="str">
        <f>IF($C133="","",VLOOKUP($C133,'WP list'!B:C,2,FALSE))</f>
        <v/>
      </c>
      <c r="E133" s="133"/>
      <c r="F133" s="41"/>
      <c r="G133" s="38"/>
      <c r="H133" s="160"/>
      <c r="I133" s="39"/>
      <c r="J133" s="42"/>
      <c r="K133" s="194">
        <f t="shared" ref="K133:K196" si="2">+H133*I133*J133</f>
        <v>0</v>
      </c>
      <c r="L133" s="40"/>
    </row>
    <row r="134" spans="2:12" x14ac:dyDescent="0.35">
      <c r="B134" s="188"/>
      <c r="C134" s="132"/>
      <c r="D134" s="193" t="str">
        <f>IF($C134="","",VLOOKUP($C134,'WP list'!B:C,2,FALSE))</f>
        <v/>
      </c>
      <c r="E134" s="133"/>
      <c r="F134" s="41"/>
      <c r="G134" s="38"/>
      <c r="H134" s="160"/>
      <c r="I134" s="39"/>
      <c r="J134" s="42"/>
      <c r="K134" s="194">
        <f t="shared" si="2"/>
        <v>0</v>
      </c>
      <c r="L134" s="40"/>
    </row>
    <row r="135" spans="2:12" x14ac:dyDescent="0.35">
      <c r="B135" s="188"/>
      <c r="C135" s="132"/>
      <c r="D135" s="193" t="str">
        <f>IF($C135="","",VLOOKUP($C135,'WP list'!B:C,2,FALSE))</f>
        <v/>
      </c>
      <c r="E135" s="133"/>
      <c r="F135" s="41"/>
      <c r="G135" s="38"/>
      <c r="H135" s="160"/>
      <c r="I135" s="39"/>
      <c r="J135" s="42"/>
      <c r="K135" s="194">
        <f t="shared" si="2"/>
        <v>0</v>
      </c>
      <c r="L135" s="40"/>
    </row>
    <row r="136" spans="2:12" x14ac:dyDescent="0.35">
      <c r="B136" s="188"/>
      <c r="C136" s="132"/>
      <c r="D136" s="193" t="str">
        <f>IF($C136="","",VLOOKUP($C136,'WP list'!B:C,2,FALSE))</f>
        <v/>
      </c>
      <c r="E136" s="133"/>
      <c r="F136" s="41"/>
      <c r="G136" s="38"/>
      <c r="H136" s="160"/>
      <c r="I136" s="39"/>
      <c r="J136" s="42"/>
      <c r="K136" s="194">
        <f t="shared" si="2"/>
        <v>0</v>
      </c>
      <c r="L136" s="40"/>
    </row>
    <row r="137" spans="2:12" x14ac:dyDescent="0.35">
      <c r="B137" s="188"/>
      <c r="C137" s="132"/>
      <c r="D137" s="193" t="str">
        <f>IF($C137="","",VLOOKUP($C137,'WP list'!B:C,2,FALSE))</f>
        <v/>
      </c>
      <c r="E137" s="133"/>
      <c r="F137" s="41"/>
      <c r="G137" s="38"/>
      <c r="H137" s="160"/>
      <c r="I137" s="39"/>
      <c r="J137" s="42"/>
      <c r="K137" s="194">
        <f t="shared" si="2"/>
        <v>0</v>
      </c>
      <c r="L137" s="40"/>
    </row>
    <row r="138" spans="2:12" x14ac:dyDescent="0.35">
      <c r="B138" s="188"/>
      <c r="C138" s="132"/>
      <c r="D138" s="193" t="str">
        <f>IF($C138="","",VLOOKUP($C138,'WP list'!B:C,2,FALSE))</f>
        <v/>
      </c>
      <c r="E138" s="133"/>
      <c r="F138" s="41"/>
      <c r="G138" s="38"/>
      <c r="H138" s="160"/>
      <c r="I138" s="39"/>
      <c r="J138" s="42"/>
      <c r="K138" s="194">
        <f t="shared" si="2"/>
        <v>0</v>
      </c>
      <c r="L138" s="40"/>
    </row>
    <row r="139" spans="2:12" x14ac:dyDescent="0.35">
      <c r="B139" s="188"/>
      <c r="C139" s="132"/>
      <c r="D139" s="193" t="str">
        <f>IF($C139="","",VLOOKUP($C139,'WP list'!B:C,2,FALSE))</f>
        <v/>
      </c>
      <c r="E139" s="133"/>
      <c r="F139" s="41"/>
      <c r="G139" s="38"/>
      <c r="H139" s="160"/>
      <c r="I139" s="39"/>
      <c r="J139" s="42"/>
      <c r="K139" s="194">
        <f t="shared" si="2"/>
        <v>0</v>
      </c>
      <c r="L139" s="40"/>
    </row>
    <row r="140" spans="2:12" x14ac:dyDescent="0.35">
      <c r="B140" s="188"/>
      <c r="C140" s="132"/>
      <c r="D140" s="193" t="str">
        <f>IF($C140="","",VLOOKUP($C140,'WP list'!B:C,2,FALSE))</f>
        <v/>
      </c>
      <c r="E140" s="133"/>
      <c r="F140" s="41"/>
      <c r="G140" s="38"/>
      <c r="H140" s="160"/>
      <c r="I140" s="39"/>
      <c r="J140" s="42"/>
      <c r="K140" s="194">
        <f t="shared" si="2"/>
        <v>0</v>
      </c>
      <c r="L140" s="40"/>
    </row>
    <row r="141" spans="2:12" x14ac:dyDescent="0.35">
      <c r="B141" s="188"/>
      <c r="C141" s="132"/>
      <c r="D141" s="193" t="str">
        <f>IF($C141="","",VLOOKUP($C141,'WP list'!B:C,2,FALSE))</f>
        <v/>
      </c>
      <c r="E141" s="133"/>
      <c r="F141" s="41"/>
      <c r="G141" s="38"/>
      <c r="H141" s="160"/>
      <c r="I141" s="39"/>
      <c r="J141" s="42"/>
      <c r="K141" s="194">
        <f t="shared" si="2"/>
        <v>0</v>
      </c>
      <c r="L141" s="40"/>
    </row>
    <row r="142" spans="2:12" x14ac:dyDescent="0.35">
      <c r="B142" s="188"/>
      <c r="C142" s="132"/>
      <c r="D142" s="193" t="str">
        <f>IF($C142="","",VLOOKUP($C142,'WP list'!B:C,2,FALSE))</f>
        <v/>
      </c>
      <c r="E142" s="133"/>
      <c r="F142" s="41"/>
      <c r="G142" s="38"/>
      <c r="H142" s="160"/>
      <c r="I142" s="39"/>
      <c r="J142" s="42"/>
      <c r="K142" s="194">
        <f t="shared" si="2"/>
        <v>0</v>
      </c>
      <c r="L142" s="40"/>
    </row>
    <row r="143" spans="2:12" x14ac:dyDescent="0.35">
      <c r="B143" s="188"/>
      <c r="C143" s="132"/>
      <c r="D143" s="193" t="str">
        <f>IF($C143="","",VLOOKUP($C143,'WP list'!B:C,2,FALSE))</f>
        <v/>
      </c>
      <c r="E143" s="133"/>
      <c r="F143" s="41"/>
      <c r="G143" s="38"/>
      <c r="H143" s="160"/>
      <c r="I143" s="39"/>
      <c r="J143" s="42"/>
      <c r="K143" s="194">
        <f t="shared" si="2"/>
        <v>0</v>
      </c>
      <c r="L143" s="40"/>
    </row>
    <row r="144" spans="2:12" x14ac:dyDescent="0.35">
      <c r="B144" s="188"/>
      <c r="C144" s="132"/>
      <c r="D144" s="193" t="str">
        <f>IF($C144="","",VLOOKUP($C144,'WP list'!B:C,2,FALSE))</f>
        <v/>
      </c>
      <c r="E144" s="133"/>
      <c r="F144" s="41"/>
      <c r="G144" s="38"/>
      <c r="H144" s="160"/>
      <c r="I144" s="39"/>
      <c r="J144" s="42"/>
      <c r="K144" s="194">
        <f t="shared" si="2"/>
        <v>0</v>
      </c>
      <c r="L144" s="40"/>
    </row>
    <row r="145" spans="2:12" x14ac:dyDescent="0.35">
      <c r="B145" s="188"/>
      <c r="C145" s="132"/>
      <c r="D145" s="193" t="str">
        <f>IF($C145="","",VLOOKUP($C145,'WP list'!B:C,2,FALSE))</f>
        <v/>
      </c>
      <c r="E145" s="133"/>
      <c r="F145" s="41"/>
      <c r="G145" s="38"/>
      <c r="H145" s="160"/>
      <c r="I145" s="39"/>
      <c r="J145" s="42"/>
      <c r="K145" s="194">
        <f t="shared" si="2"/>
        <v>0</v>
      </c>
      <c r="L145" s="40"/>
    </row>
    <row r="146" spans="2:12" x14ac:dyDescent="0.35">
      <c r="B146" s="188"/>
      <c r="C146" s="132"/>
      <c r="D146" s="193" t="str">
        <f>IF($C146="","",VLOOKUP($C146,'WP list'!B:C,2,FALSE))</f>
        <v/>
      </c>
      <c r="E146" s="133"/>
      <c r="F146" s="41"/>
      <c r="G146" s="38"/>
      <c r="H146" s="160"/>
      <c r="I146" s="39"/>
      <c r="J146" s="42"/>
      <c r="K146" s="194">
        <f t="shared" si="2"/>
        <v>0</v>
      </c>
      <c r="L146" s="40"/>
    </row>
    <row r="147" spans="2:12" x14ac:dyDescent="0.35">
      <c r="B147" s="188"/>
      <c r="C147" s="132"/>
      <c r="D147" s="193" t="str">
        <f>IF($C147="","",VLOOKUP($C147,'WP list'!B:C,2,FALSE))</f>
        <v/>
      </c>
      <c r="E147" s="133"/>
      <c r="F147" s="41"/>
      <c r="G147" s="38"/>
      <c r="H147" s="160"/>
      <c r="I147" s="39"/>
      <c r="J147" s="42"/>
      <c r="K147" s="194">
        <f t="shared" si="2"/>
        <v>0</v>
      </c>
      <c r="L147" s="40"/>
    </row>
    <row r="148" spans="2:12" x14ac:dyDescent="0.35">
      <c r="B148" s="188"/>
      <c r="C148" s="132"/>
      <c r="D148" s="193" t="str">
        <f>IF($C148="","",VLOOKUP($C148,'WP list'!B:C,2,FALSE))</f>
        <v/>
      </c>
      <c r="E148" s="133"/>
      <c r="F148" s="41"/>
      <c r="G148" s="38"/>
      <c r="H148" s="160"/>
      <c r="I148" s="39"/>
      <c r="J148" s="42"/>
      <c r="K148" s="194">
        <f t="shared" si="2"/>
        <v>0</v>
      </c>
      <c r="L148" s="40"/>
    </row>
    <row r="149" spans="2:12" x14ac:dyDescent="0.35">
      <c r="B149" s="188"/>
      <c r="C149" s="132"/>
      <c r="D149" s="193" t="str">
        <f>IF($C149="","",VLOOKUP($C149,'WP list'!B:C,2,FALSE))</f>
        <v/>
      </c>
      <c r="E149" s="133"/>
      <c r="F149" s="41"/>
      <c r="G149" s="38"/>
      <c r="H149" s="160"/>
      <c r="I149" s="39"/>
      <c r="J149" s="42"/>
      <c r="K149" s="194">
        <f t="shared" si="2"/>
        <v>0</v>
      </c>
      <c r="L149" s="40"/>
    </row>
    <row r="150" spans="2:12" x14ac:dyDescent="0.35">
      <c r="B150" s="188"/>
      <c r="C150" s="132"/>
      <c r="D150" s="193" t="str">
        <f>IF($C150="","",VLOOKUP($C150,'WP list'!B:C,2,FALSE))</f>
        <v/>
      </c>
      <c r="E150" s="133"/>
      <c r="F150" s="41"/>
      <c r="G150" s="38"/>
      <c r="H150" s="160"/>
      <c r="I150" s="39"/>
      <c r="J150" s="42"/>
      <c r="K150" s="194">
        <f t="shared" si="2"/>
        <v>0</v>
      </c>
      <c r="L150" s="40"/>
    </row>
    <row r="151" spans="2:12" x14ac:dyDescent="0.35">
      <c r="B151" s="188"/>
      <c r="C151" s="132"/>
      <c r="D151" s="193" t="str">
        <f>IF($C151="","",VLOOKUP($C151,'WP list'!B:C,2,FALSE))</f>
        <v/>
      </c>
      <c r="E151" s="133"/>
      <c r="F151" s="41"/>
      <c r="G151" s="38"/>
      <c r="H151" s="160"/>
      <c r="I151" s="39"/>
      <c r="J151" s="42"/>
      <c r="K151" s="194">
        <f t="shared" si="2"/>
        <v>0</v>
      </c>
      <c r="L151" s="40"/>
    </row>
    <row r="152" spans="2:12" x14ac:dyDescent="0.35">
      <c r="B152" s="188"/>
      <c r="C152" s="132"/>
      <c r="D152" s="193" t="str">
        <f>IF($C152="","",VLOOKUP($C152,'WP list'!B:C,2,FALSE))</f>
        <v/>
      </c>
      <c r="E152" s="133"/>
      <c r="F152" s="41"/>
      <c r="G152" s="38"/>
      <c r="H152" s="160"/>
      <c r="I152" s="39"/>
      <c r="J152" s="42"/>
      <c r="K152" s="194">
        <f t="shared" si="2"/>
        <v>0</v>
      </c>
      <c r="L152" s="40"/>
    </row>
    <row r="153" spans="2:12" x14ac:dyDescent="0.35">
      <c r="B153" s="188"/>
      <c r="C153" s="132"/>
      <c r="D153" s="193" t="str">
        <f>IF($C153="","",VLOOKUP($C153,'WP list'!B:C,2,FALSE))</f>
        <v/>
      </c>
      <c r="E153" s="133"/>
      <c r="F153" s="41"/>
      <c r="G153" s="38"/>
      <c r="H153" s="160"/>
      <c r="I153" s="39"/>
      <c r="J153" s="42"/>
      <c r="K153" s="194">
        <f t="shared" si="2"/>
        <v>0</v>
      </c>
      <c r="L153" s="40"/>
    </row>
    <row r="154" spans="2:12" x14ac:dyDescent="0.35">
      <c r="B154" s="188"/>
      <c r="C154" s="132"/>
      <c r="D154" s="193" t="str">
        <f>IF($C154="","",VLOOKUP($C154,'WP list'!B:C,2,FALSE))</f>
        <v/>
      </c>
      <c r="E154" s="133"/>
      <c r="F154" s="41"/>
      <c r="G154" s="38"/>
      <c r="H154" s="160"/>
      <c r="I154" s="39"/>
      <c r="J154" s="42"/>
      <c r="K154" s="194">
        <f t="shared" si="2"/>
        <v>0</v>
      </c>
      <c r="L154" s="40"/>
    </row>
    <row r="155" spans="2:12" x14ac:dyDescent="0.35">
      <c r="B155" s="188"/>
      <c r="C155" s="132"/>
      <c r="D155" s="193" t="str">
        <f>IF($C155="","",VLOOKUP($C155,'WP list'!B:C,2,FALSE))</f>
        <v/>
      </c>
      <c r="E155" s="133"/>
      <c r="F155" s="41"/>
      <c r="G155" s="38"/>
      <c r="H155" s="160"/>
      <c r="I155" s="39"/>
      <c r="J155" s="42"/>
      <c r="K155" s="194">
        <f t="shared" si="2"/>
        <v>0</v>
      </c>
      <c r="L155" s="40"/>
    </row>
    <row r="156" spans="2:12" x14ac:dyDescent="0.35">
      <c r="B156" s="188"/>
      <c r="C156" s="132"/>
      <c r="D156" s="193" t="str">
        <f>IF($C156="","",VLOOKUP($C156,'WP list'!B:C,2,FALSE))</f>
        <v/>
      </c>
      <c r="E156" s="133"/>
      <c r="F156" s="41"/>
      <c r="G156" s="38"/>
      <c r="H156" s="160"/>
      <c r="I156" s="39"/>
      <c r="J156" s="42"/>
      <c r="K156" s="194">
        <f t="shared" si="2"/>
        <v>0</v>
      </c>
      <c r="L156" s="40"/>
    </row>
    <row r="157" spans="2:12" x14ac:dyDescent="0.35">
      <c r="B157" s="188"/>
      <c r="C157" s="132"/>
      <c r="D157" s="193" t="str">
        <f>IF($C157="","",VLOOKUP($C157,'WP list'!B:C,2,FALSE))</f>
        <v/>
      </c>
      <c r="E157" s="133"/>
      <c r="F157" s="41"/>
      <c r="G157" s="38"/>
      <c r="H157" s="160"/>
      <c r="I157" s="39"/>
      <c r="J157" s="42"/>
      <c r="K157" s="194">
        <f t="shared" si="2"/>
        <v>0</v>
      </c>
      <c r="L157" s="40"/>
    </row>
    <row r="158" spans="2:12" x14ac:dyDescent="0.35">
      <c r="B158" s="188"/>
      <c r="C158" s="132"/>
      <c r="D158" s="193" t="str">
        <f>IF($C158="","",VLOOKUP($C158,'WP list'!B:C,2,FALSE))</f>
        <v/>
      </c>
      <c r="E158" s="133"/>
      <c r="F158" s="41"/>
      <c r="G158" s="38"/>
      <c r="H158" s="160"/>
      <c r="I158" s="39"/>
      <c r="J158" s="42"/>
      <c r="K158" s="194">
        <f t="shared" si="2"/>
        <v>0</v>
      </c>
      <c r="L158" s="40"/>
    </row>
    <row r="159" spans="2:12" x14ac:dyDescent="0.35">
      <c r="B159" s="188"/>
      <c r="C159" s="132"/>
      <c r="D159" s="193" t="str">
        <f>IF($C159="","",VLOOKUP($C159,'WP list'!B:C,2,FALSE))</f>
        <v/>
      </c>
      <c r="E159" s="133"/>
      <c r="F159" s="41"/>
      <c r="G159" s="38"/>
      <c r="H159" s="160"/>
      <c r="I159" s="39"/>
      <c r="J159" s="42"/>
      <c r="K159" s="194">
        <f t="shared" si="2"/>
        <v>0</v>
      </c>
      <c r="L159" s="40"/>
    </row>
    <row r="160" spans="2:12" x14ac:dyDescent="0.35">
      <c r="B160" s="188"/>
      <c r="C160" s="132"/>
      <c r="D160" s="193" t="str">
        <f>IF($C160="","",VLOOKUP($C160,'WP list'!B:C,2,FALSE))</f>
        <v/>
      </c>
      <c r="E160" s="133"/>
      <c r="F160" s="41"/>
      <c r="G160" s="38"/>
      <c r="H160" s="160"/>
      <c r="I160" s="39"/>
      <c r="J160" s="42"/>
      <c r="K160" s="194">
        <f t="shared" si="2"/>
        <v>0</v>
      </c>
      <c r="L160" s="40"/>
    </row>
    <row r="161" spans="2:12" x14ac:dyDescent="0.35">
      <c r="B161" s="188"/>
      <c r="C161" s="132"/>
      <c r="D161" s="193" t="str">
        <f>IF($C161="","",VLOOKUP($C161,'WP list'!B:C,2,FALSE))</f>
        <v/>
      </c>
      <c r="E161" s="133"/>
      <c r="F161" s="41"/>
      <c r="G161" s="38"/>
      <c r="H161" s="160"/>
      <c r="I161" s="39"/>
      <c r="J161" s="42"/>
      <c r="K161" s="194">
        <f t="shared" si="2"/>
        <v>0</v>
      </c>
      <c r="L161" s="40"/>
    </row>
    <row r="162" spans="2:12" x14ac:dyDescent="0.35">
      <c r="B162" s="188"/>
      <c r="C162" s="132"/>
      <c r="D162" s="193" t="str">
        <f>IF($C162="","",VLOOKUP($C162,'WP list'!B:C,2,FALSE))</f>
        <v/>
      </c>
      <c r="E162" s="133"/>
      <c r="F162" s="41"/>
      <c r="G162" s="38"/>
      <c r="H162" s="160"/>
      <c r="I162" s="39"/>
      <c r="J162" s="42"/>
      <c r="K162" s="194">
        <f t="shared" si="2"/>
        <v>0</v>
      </c>
      <c r="L162" s="40"/>
    </row>
    <row r="163" spans="2:12" x14ac:dyDescent="0.35">
      <c r="B163" s="188"/>
      <c r="C163" s="132"/>
      <c r="D163" s="193" t="str">
        <f>IF($C163="","",VLOOKUP($C163,'WP list'!B:C,2,FALSE))</f>
        <v/>
      </c>
      <c r="E163" s="133"/>
      <c r="F163" s="41"/>
      <c r="G163" s="38"/>
      <c r="H163" s="160"/>
      <c r="I163" s="39"/>
      <c r="J163" s="42"/>
      <c r="K163" s="194">
        <f t="shared" si="2"/>
        <v>0</v>
      </c>
      <c r="L163" s="40"/>
    </row>
    <row r="164" spans="2:12" x14ac:dyDescent="0.35">
      <c r="B164" s="188"/>
      <c r="C164" s="132"/>
      <c r="D164" s="193" t="str">
        <f>IF($C164="","",VLOOKUP($C164,'WP list'!B:C,2,FALSE))</f>
        <v/>
      </c>
      <c r="E164" s="133"/>
      <c r="F164" s="41"/>
      <c r="G164" s="38"/>
      <c r="H164" s="160"/>
      <c r="I164" s="39"/>
      <c r="J164" s="42"/>
      <c r="K164" s="194">
        <f t="shared" si="2"/>
        <v>0</v>
      </c>
      <c r="L164" s="40"/>
    </row>
    <row r="165" spans="2:12" x14ac:dyDescent="0.35">
      <c r="B165" s="188"/>
      <c r="C165" s="132"/>
      <c r="D165" s="193" t="str">
        <f>IF($C165="","",VLOOKUP($C165,'WP list'!B:C,2,FALSE))</f>
        <v/>
      </c>
      <c r="E165" s="133"/>
      <c r="F165" s="41"/>
      <c r="G165" s="38"/>
      <c r="H165" s="160"/>
      <c r="I165" s="39"/>
      <c r="J165" s="42"/>
      <c r="K165" s="194">
        <f t="shared" si="2"/>
        <v>0</v>
      </c>
      <c r="L165" s="40"/>
    </row>
    <row r="166" spans="2:12" x14ac:dyDescent="0.35">
      <c r="B166" s="188"/>
      <c r="C166" s="132"/>
      <c r="D166" s="193" t="str">
        <f>IF($C166="","",VLOOKUP($C166,'WP list'!B:C,2,FALSE))</f>
        <v/>
      </c>
      <c r="E166" s="133"/>
      <c r="F166" s="41"/>
      <c r="G166" s="38"/>
      <c r="H166" s="160"/>
      <c r="I166" s="39"/>
      <c r="J166" s="42"/>
      <c r="K166" s="194">
        <f t="shared" si="2"/>
        <v>0</v>
      </c>
      <c r="L166" s="40"/>
    </row>
    <row r="167" spans="2:12" x14ac:dyDescent="0.35">
      <c r="B167" s="188"/>
      <c r="C167" s="132"/>
      <c r="D167" s="193" t="str">
        <f>IF($C167="","",VLOOKUP($C167,'WP list'!B:C,2,FALSE))</f>
        <v/>
      </c>
      <c r="E167" s="133"/>
      <c r="F167" s="41"/>
      <c r="G167" s="38"/>
      <c r="H167" s="160"/>
      <c r="I167" s="39"/>
      <c r="J167" s="42"/>
      <c r="K167" s="194">
        <f t="shared" si="2"/>
        <v>0</v>
      </c>
      <c r="L167" s="40"/>
    </row>
    <row r="168" spans="2:12" x14ac:dyDescent="0.35">
      <c r="B168" s="188"/>
      <c r="C168" s="132"/>
      <c r="D168" s="193" t="str">
        <f>IF($C168="","",VLOOKUP($C168,'WP list'!B:C,2,FALSE))</f>
        <v/>
      </c>
      <c r="E168" s="133"/>
      <c r="F168" s="41"/>
      <c r="G168" s="38"/>
      <c r="H168" s="160"/>
      <c r="I168" s="39"/>
      <c r="J168" s="42"/>
      <c r="K168" s="194">
        <f t="shared" si="2"/>
        <v>0</v>
      </c>
      <c r="L168" s="40"/>
    </row>
    <row r="169" spans="2:12" x14ac:dyDescent="0.35">
      <c r="B169" s="188"/>
      <c r="C169" s="132"/>
      <c r="D169" s="193" t="str">
        <f>IF($C169="","",VLOOKUP($C169,'WP list'!B:C,2,FALSE))</f>
        <v/>
      </c>
      <c r="E169" s="133"/>
      <c r="F169" s="41"/>
      <c r="G169" s="38"/>
      <c r="H169" s="160"/>
      <c r="I169" s="39"/>
      <c r="J169" s="42"/>
      <c r="K169" s="194">
        <f t="shared" si="2"/>
        <v>0</v>
      </c>
      <c r="L169" s="40"/>
    </row>
    <row r="170" spans="2:12" x14ac:dyDescent="0.35">
      <c r="B170" s="188"/>
      <c r="C170" s="132"/>
      <c r="D170" s="193" t="str">
        <f>IF($C170="","",VLOOKUP($C170,'WP list'!B:C,2,FALSE))</f>
        <v/>
      </c>
      <c r="E170" s="133"/>
      <c r="F170" s="41"/>
      <c r="G170" s="38"/>
      <c r="H170" s="160"/>
      <c r="I170" s="39"/>
      <c r="J170" s="42"/>
      <c r="K170" s="194">
        <f t="shared" si="2"/>
        <v>0</v>
      </c>
      <c r="L170" s="40"/>
    </row>
    <row r="171" spans="2:12" x14ac:dyDescent="0.35">
      <c r="B171" s="188"/>
      <c r="C171" s="132"/>
      <c r="D171" s="193" t="str">
        <f>IF($C171="","",VLOOKUP($C171,'WP list'!B:C,2,FALSE))</f>
        <v/>
      </c>
      <c r="E171" s="133"/>
      <c r="F171" s="41"/>
      <c r="G171" s="38"/>
      <c r="H171" s="160"/>
      <c r="I171" s="39"/>
      <c r="J171" s="42"/>
      <c r="K171" s="194">
        <f t="shared" si="2"/>
        <v>0</v>
      </c>
      <c r="L171" s="40"/>
    </row>
    <row r="172" spans="2:12" x14ac:dyDescent="0.35">
      <c r="B172" s="188"/>
      <c r="C172" s="132"/>
      <c r="D172" s="193" t="str">
        <f>IF($C172="","",VLOOKUP($C172,'WP list'!B:C,2,FALSE))</f>
        <v/>
      </c>
      <c r="E172" s="133"/>
      <c r="F172" s="41"/>
      <c r="G172" s="38"/>
      <c r="H172" s="160"/>
      <c r="I172" s="39"/>
      <c r="J172" s="42"/>
      <c r="K172" s="194">
        <f t="shared" si="2"/>
        <v>0</v>
      </c>
      <c r="L172" s="40"/>
    </row>
    <row r="173" spans="2:12" x14ac:dyDescent="0.35">
      <c r="B173" s="188"/>
      <c r="C173" s="132"/>
      <c r="D173" s="193" t="str">
        <f>IF($C173="","",VLOOKUP($C173,'WP list'!B:C,2,FALSE))</f>
        <v/>
      </c>
      <c r="E173" s="133"/>
      <c r="F173" s="41"/>
      <c r="G173" s="38"/>
      <c r="H173" s="160"/>
      <c r="I173" s="39"/>
      <c r="J173" s="42"/>
      <c r="K173" s="194">
        <f t="shared" si="2"/>
        <v>0</v>
      </c>
      <c r="L173" s="40"/>
    </row>
    <row r="174" spans="2:12" x14ac:dyDescent="0.35">
      <c r="B174" s="188"/>
      <c r="C174" s="132"/>
      <c r="D174" s="193" t="str">
        <f>IF($C174="","",VLOOKUP($C174,'WP list'!B:C,2,FALSE))</f>
        <v/>
      </c>
      <c r="E174" s="133"/>
      <c r="F174" s="41"/>
      <c r="G174" s="38"/>
      <c r="H174" s="160"/>
      <c r="I174" s="39"/>
      <c r="J174" s="42"/>
      <c r="K174" s="194">
        <f t="shared" si="2"/>
        <v>0</v>
      </c>
      <c r="L174" s="40"/>
    </row>
    <row r="175" spans="2:12" x14ac:dyDescent="0.35">
      <c r="B175" s="188"/>
      <c r="C175" s="132"/>
      <c r="D175" s="193" t="str">
        <f>IF($C175="","",VLOOKUP($C175,'WP list'!B:C,2,FALSE))</f>
        <v/>
      </c>
      <c r="E175" s="133"/>
      <c r="F175" s="41"/>
      <c r="G175" s="38"/>
      <c r="H175" s="160"/>
      <c r="I175" s="39"/>
      <c r="J175" s="42"/>
      <c r="K175" s="194">
        <f t="shared" si="2"/>
        <v>0</v>
      </c>
      <c r="L175" s="40"/>
    </row>
    <row r="176" spans="2:12" x14ac:dyDescent="0.35">
      <c r="B176" s="188"/>
      <c r="C176" s="132"/>
      <c r="D176" s="193" t="str">
        <f>IF($C176="","",VLOOKUP($C176,'WP list'!B:C,2,FALSE))</f>
        <v/>
      </c>
      <c r="E176" s="133"/>
      <c r="F176" s="41"/>
      <c r="G176" s="38"/>
      <c r="H176" s="160"/>
      <c r="I176" s="39"/>
      <c r="J176" s="42"/>
      <c r="K176" s="194">
        <f t="shared" si="2"/>
        <v>0</v>
      </c>
      <c r="L176" s="40"/>
    </row>
    <row r="177" spans="2:12" x14ac:dyDescent="0.35">
      <c r="B177" s="188"/>
      <c r="C177" s="132"/>
      <c r="D177" s="193" t="str">
        <f>IF($C177="","",VLOOKUP($C177,'WP list'!B:C,2,FALSE))</f>
        <v/>
      </c>
      <c r="E177" s="133"/>
      <c r="F177" s="41"/>
      <c r="G177" s="38"/>
      <c r="H177" s="160"/>
      <c r="I177" s="39"/>
      <c r="J177" s="42"/>
      <c r="K177" s="194">
        <f t="shared" si="2"/>
        <v>0</v>
      </c>
      <c r="L177" s="40"/>
    </row>
    <row r="178" spans="2:12" x14ac:dyDescent="0.35">
      <c r="B178" s="188"/>
      <c r="C178" s="132"/>
      <c r="D178" s="193" t="str">
        <f>IF($C178="","",VLOOKUP($C178,'WP list'!B:C,2,FALSE))</f>
        <v/>
      </c>
      <c r="E178" s="133"/>
      <c r="F178" s="41"/>
      <c r="G178" s="38"/>
      <c r="H178" s="160"/>
      <c r="I178" s="39"/>
      <c r="J178" s="42"/>
      <c r="K178" s="194">
        <f t="shared" si="2"/>
        <v>0</v>
      </c>
      <c r="L178" s="40"/>
    </row>
    <row r="179" spans="2:12" x14ac:dyDescent="0.35">
      <c r="B179" s="188"/>
      <c r="C179" s="132"/>
      <c r="D179" s="193" t="str">
        <f>IF($C179="","",VLOOKUP($C179,'WP list'!B:C,2,FALSE))</f>
        <v/>
      </c>
      <c r="E179" s="133"/>
      <c r="F179" s="41"/>
      <c r="G179" s="38"/>
      <c r="H179" s="160"/>
      <c r="I179" s="39"/>
      <c r="J179" s="42"/>
      <c r="K179" s="194">
        <f t="shared" si="2"/>
        <v>0</v>
      </c>
      <c r="L179" s="40"/>
    </row>
    <row r="180" spans="2:12" x14ac:dyDescent="0.35">
      <c r="B180" s="188"/>
      <c r="C180" s="132"/>
      <c r="D180" s="193" t="str">
        <f>IF($C180="","",VLOOKUP($C180,'WP list'!B:C,2,FALSE))</f>
        <v/>
      </c>
      <c r="E180" s="133"/>
      <c r="F180" s="41"/>
      <c r="G180" s="38"/>
      <c r="H180" s="160"/>
      <c r="I180" s="39"/>
      <c r="J180" s="42"/>
      <c r="K180" s="194">
        <f t="shared" si="2"/>
        <v>0</v>
      </c>
      <c r="L180" s="40"/>
    </row>
    <row r="181" spans="2:12" x14ac:dyDescent="0.35">
      <c r="B181" s="188"/>
      <c r="C181" s="132"/>
      <c r="D181" s="193" t="str">
        <f>IF($C181="","",VLOOKUP($C181,'WP list'!B:C,2,FALSE))</f>
        <v/>
      </c>
      <c r="E181" s="133"/>
      <c r="F181" s="41"/>
      <c r="G181" s="38"/>
      <c r="H181" s="160"/>
      <c r="I181" s="39"/>
      <c r="J181" s="42"/>
      <c r="K181" s="194">
        <f t="shared" si="2"/>
        <v>0</v>
      </c>
      <c r="L181" s="40"/>
    </row>
    <row r="182" spans="2:12" x14ac:dyDescent="0.35">
      <c r="B182" s="188"/>
      <c r="C182" s="132"/>
      <c r="D182" s="193" t="str">
        <f>IF($C182="","",VLOOKUP($C182,'WP list'!B:C,2,FALSE))</f>
        <v/>
      </c>
      <c r="E182" s="133"/>
      <c r="F182" s="41"/>
      <c r="G182" s="38"/>
      <c r="H182" s="160"/>
      <c r="I182" s="39"/>
      <c r="J182" s="42"/>
      <c r="K182" s="194">
        <f t="shared" si="2"/>
        <v>0</v>
      </c>
      <c r="L182" s="40"/>
    </row>
    <row r="183" spans="2:12" x14ac:dyDescent="0.35">
      <c r="B183" s="188"/>
      <c r="C183" s="132"/>
      <c r="D183" s="193" t="str">
        <f>IF($C183="","",VLOOKUP($C183,'WP list'!B:C,2,FALSE))</f>
        <v/>
      </c>
      <c r="E183" s="133"/>
      <c r="F183" s="41"/>
      <c r="G183" s="38"/>
      <c r="H183" s="160"/>
      <c r="I183" s="39"/>
      <c r="J183" s="42"/>
      <c r="K183" s="194">
        <f t="shared" si="2"/>
        <v>0</v>
      </c>
      <c r="L183" s="40"/>
    </row>
    <row r="184" spans="2:12" x14ac:dyDescent="0.35">
      <c r="B184" s="188"/>
      <c r="C184" s="132"/>
      <c r="D184" s="193" t="str">
        <f>IF($C184="","",VLOOKUP($C184,'WP list'!B:C,2,FALSE))</f>
        <v/>
      </c>
      <c r="E184" s="133"/>
      <c r="F184" s="41"/>
      <c r="G184" s="38"/>
      <c r="H184" s="160"/>
      <c r="I184" s="39"/>
      <c r="J184" s="42"/>
      <c r="K184" s="194">
        <f t="shared" si="2"/>
        <v>0</v>
      </c>
      <c r="L184" s="40"/>
    </row>
    <row r="185" spans="2:12" x14ac:dyDescent="0.35">
      <c r="B185" s="188"/>
      <c r="C185" s="132"/>
      <c r="D185" s="193" t="str">
        <f>IF($C185="","",VLOOKUP($C185,'WP list'!B:C,2,FALSE))</f>
        <v/>
      </c>
      <c r="E185" s="133"/>
      <c r="F185" s="41"/>
      <c r="G185" s="38"/>
      <c r="H185" s="160"/>
      <c r="I185" s="39"/>
      <c r="J185" s="42"/>
      <c r="K185" s="194">
        <f t="shared" si="2"/>
        <v>0</v>
      </c>
      <c r="L185" s="40"/>
    </row>
    <row r="186" spans="2:12" x14ac:dyDescent="0.35">
      <c r="B186" s="188"/>
      <c r="C186" s="132"/>
      <c r="D186" s="193" t="str">
        <f>IF($C186="","",VLOOKUP($C186,'WP list'!B:C,2,FALSE))</f>
        <v/>
      </c>
      <c r="E186" s="133"/>
      <c r="F186" s="41"/>
      <c r="G186" s="38"/>
      <c r="H186" s="160"/>
      <c r="I186" s="39"/>
      <c r="J186" s="42"/>
      <c r="K186" s="194">
        <f t="shared" si="2"/>
        <v>0</v>
      </c>
      <c r="L186" s="40"/>
    </row>
    <row r="187" spans="2:12" x14ac:dyDescent="0.35">
      <c r="B187" s="188"/>
      <c r="C187" s="132"/>
      <c r="D187" s="193" t="str">
        <f>IF($C187="","",VLOOKUP($C187,'WP list'!B:C,2,FALSE))</f>
        <v/>
      </c>
      <c r="E187" s="133"/>
      <c r="F187" s="41"/>
      <c r="G187" s="38"/>
      <c r="H187" s="160"/>
      <c r="I187" s="39"/>
      <c r="J187" s="42"/>
      <c r="K187" s="194">
        <f t="shared" si="2"/>
        <v>0</v>
      </c>
      <c r="L187" s="40"/>
    </row>
    <row r="188" spans="2:12" x14ac:dyDescent="0.35">
      <c r="B188" s="188"/>
      <c r="C188" s="132"/>
      <c r="D188" s="193" t="str">
        <f>IF($C188="","",VLOOKUP($C188,'WP list'!B:C,2,FALSE))</f>
        <v/>
      </c>
      <c r="E188" s="133"/>
      <c r="F188" s="41"/>
      <c r="G188" s="38"/>
      <c r="H188" s="160"/>
      <c r="I188" s="39"/>
      <c r="J188" s="42"/>
      <c r="K188" s="194">
        <f t="shared" si="2"/>
        <v>0</v>
      </c>
      <c r="L188" s="40"/>
    </row>
    <row r="189" spans="2:12" x14ac:dyDescent="0.35">
      <c r="B189" s="188"/>
      <c r="C189" s="132"/>
      <c r="D189" s="193" t="str">
        <f>IF($C189="","",VLOOKUP($C189,'WP list'!B:C,2,FALSE))</f>
        <v/>
      </c>
      <c r="E189" s="133"/>
      <c r="F189" s="41"/>
      <c r="G189" s="38"/>
      <c r="H189" s="160"/>
      <c r="I189" s="39"/>
      <c r="J189" s="42"/>
      <c r="K189" s="194">
        <f t="shared" si="2"/>
        <v>0</v>
      </c>
      <c r="L189" s="40"/>
    </row>
    <row r="190" spans="2:12" x14ac:dyDescent="0.35">
      <c r="B190" s="188"/>
      <c r="C190" s="132"/>
      <c r="D190" s="193" t="str">
        <f>IF($C190="","",VLOOKUP($C190,'WP list'!B:C,2,FALSE))</f>
        <v/>
      </c>
      <c r="E190" s="133"/>
      <c r="F190" s="41"/>
      <c r="G190" s="38"/>
      <c r="H190" s="160"/>
      <c r="I190" s="39"/>
      <c r="J190" s="42"/>
      <c r="K190" s="194">
        <f t="shared" si="2"/>
        <v>0</v>
      </c>
      <c r="L190" s="40"/>
    </row>
    <row r="191" spans="2:12" x14ac:dyDescent="0.35">
      <c r="B191" s="188"/>
      <c r="C191" s="132"/>
      <c r="D191" s="193" t="str">
        <f>IF($C191="","",VLOOKUP($C191,'WP list'!B:C,2,FALSE))</f>
        <v/>
      </c>
      <c r="E191" s="133"/>
      <c r="F191" s="41"/>
      <c r="G191" s="38"/>
      <c r="H191" s="160"/>
      <c r="I191" s="39"/>
      <c r="J191" s="42"/>
      <c r="K191" s="194">
        <f t="shared" si="2"/>
        <v>0</v>
      </c>
      <c r="L191" s="40"/>
    </row>
    <row r="192" spans="2:12" x14ac:dyDescent="0.35">
      <c r="B192" s="188"/>
      <c r="C192" s="132"/>
      <c r="D192" s="193" t="str">
        <f>IF($C192="","",VLOOKUP($C192,'WP list'!B:C,2,FALSE))</f>
        <v/>
      </c>
      <c r="E192" s="133"/>
      <c r="F192" s="41"/>
      <c r="G192" s="38"/>
      <c r="H192" s="160"/>
      <c r="I192" s="39"/>
      <c r="J192" s="42"/>
      <c r="K192" s="194">
        <f t="shared" si="2"/>
        <v>0</v>
      </c>
      <c r="L192" s="40"/>
    </row>
    <row r="193" spans="2:12" x14ac:dyDescent="0.35">
      <c r="B193" s="188"/>
      <c r="C193" s="132"/>
      <c r="D193" s="193" t="str">
        <f>IF($C193="","",VLOOKUP($C193,'WP list'!B:C,2,FALSE))</f>
        <v/>
      </c>
      <c r="E193" s="133"/>
      <c r="F193" s="41"/>
      <c r="G193" s="38"/>
      <c r="H193" s="160"/>
      <c r="I193" s="39"/>
      <c r="J193" s="42"/>
      <c r="K193" s="194">
        <f t="shared" si="2"/>
        <v>0</v>
      </c>
      <c r="L193" s="40"/>
    </row>
    <row r="194" spans="2:12" x14ac:dyDescent="0.35">
      <c r="B194" s="188"/>
      <c r="C194" s="132"/>
      <c r="D194" s="193" t="str">
        <f>IF($C194="","",VLOOKUP($C194,'WP list'!B:C,2,FALSE))</f>
        <v/>
      </c>
      <c r="E194" s="133"/>
      <c r="F194" s="41"/>
      <c r="G194" s="38"/>
      <c r="H194" s="160"/>
      <c r="I194" s="39"/>
      <c r="J194" s="42"/>
      <c r="K194" s="194">
        <f t="shared" si="2"/>
        <v>0</v>
      </c>
      <c r="L194" s="40"/>
    </row>
    <row r="195" spans="2:12" x14ac:dyDescent="0.35">
      <c r="B195" s="188"/>
      <c r="C195" s="132"/>
      <c r="D195" s="193" t="str">
        <f>IF($C195="","",VLOOKUP($C195,'WP list'!B:C,2,FALSE))</f>
        <v/>
      </c>
      <c r="E195" s="133"/>
      <c r="F195" s="41"/>
      <c r="G195" s="38"/>
      <c r="H195" s="160"/>
      <c r="I195" s="39"/>
      <c r="J195" s="42"/>
      <c r="K195" s="194">
        <f t="shared" si="2"/>
        <v>0</v>
      </c>
      <c r="L195" s="40"/>
    </row>
    <row r="196" spans="2:12" x14ac:dyDescent="0.35">
      <c r="B196" s="188"/>
      <c r="C196" s="132"/>
      <c r="D196" s="193" t="str">
        <f>IF($C196="","",VLOOKUP($C196,'WP list'!B:C,2,FALSE))</f>
        <v/>
      </c>
      <c r="E196" s="133"/>
      <c r="F196" s="41"/>
      <c r="G196" s="38"/>
      <c r="H196" s="160"/>
      <c r="I196" s="39"/>
      <c r="J196" s="42"/>
      <c r="K196" s="194">
        <f t="shared" si="2"/>
        <v>0</v>
      </c>
      <c r="L196" s="40"/>
    </row>
    <row r="197" spans="2:12" x14ac:dyDescent="0.35">
      <c r="B197" s="188"/>
      <c r="C197" s="132"/>
      <c r="D197" s="193" t="str">
        <f>IF($C197="","",VLOOKUP($C197,'WP list'!B:C,2,FALSE))</f>
        <v/>
      </c>
      <c r="E197" s="133"/>
      <c r="F197" s="41"/>
      <c r="G197" s="38"/>
      <c r="H197" s="160"/>
      <c r="I197" s="39"/>
      <c r="J197" s="42"/>
      <c r="K197" s="194">
        <f t="shared" ref="K197:K209" si="3">+H197*I197*J197</f>
        <v>0</v>
      </c>
      <c r="L197" s="40"/>
    </row>
    <row r="198" spans="2:12" x14ac:dyDescent="0.35">
      <c r="B198" s="188"/>
      <c r="C198" s="132"/>
      <c r="D198" s="193" t="str">
        <f>IF($C198="","",VLOOKUP($C198,'WP list'!B:C,2,FALSE))</f>
        <v/>
      </c>
      <c r="E198" s="133"/>
      <c r="F198" s="41"/>
      <c r="G198" s="38"/>
      <c r="H198" s="160"/>
      <c r="I198" s="39"/>
      <c r="J198" s="42"/>
      <c r="K198" s="194">
        <f t="shared" si="3"/>
        <v>0</v>
      </c>
      <c r="L198" s="40"/>
    </row>
    <row r="199" spans="2:12" x14ac:dyDescent="0.35">
      <c r="B199" s="188"/>
      <c r="C199" s="132"/>
      <c r="D199" s="193" t="str">
        <f>IF($C199="","",VLOOKUP($C199,'WP list'!B:C,2,FALSE))</f>
        <v/>
      </c>
      <c r="E199" s="133"/>
      <c r="F199" s="41"/>
      <c r="G199" s="38"/>
      <c r="H199" s="160"/>
      <c r="I199" s="39"/>
      <c r="J199" s="42"/>
      <c r="K199" s="194">
        <f t="shared" si="3"/>
        <v>0</v>
      </c>
      <c r="L199" s="40"/>
    </row>
    <row r="200" spans="2:12" x14ac:dyDescent="0.35">
      <c r="B200" s="188"/>
      <c r="C200" s="132"/>
      <c r="D200" s="193" t="str">
        <f>IF($C200="","",VLOOKUP($C200,'WP list'!B:C,2,FALSE))</f>
        <v/>
      </c>
      <c r="E200" s="133"/>
      <c r="F200" s="41"/>
      <c r="G200" s="38"/>
      <c r="H200" s="160"/>
      <c r="I200" s="39"/>
      <c r="J200" s="42"/>
      <c r="K200" s="194">
        <f t="shared" si="3"/>
        <v>0</v>
      </c>
      <c r="L200" s="40"/>
    </row>
    <row r="201" spans="2:12" x14ac:dyDescent="0.35">
      <c r="B201" s="188"/>
      <c r="C201" s="132"/>
      <c r="D201" s="193" t="str">
        <f>IF($C201="","",VLOOKUP($C201,'WP list'!B:C,2,FALSE))</f>
        <v/>
      </c>
      <c r="E201" s="133"/>
      <c r="F201" s="41"/>
      <c r="G201" s="38"/>
      <c r="H201" s="160"/>
      <c r="I201" s="39"/>
      <c r="J201" s="42"/>
      <c r="K201" s="194">
        <f t="shared" si="3"/>
        <v>0</v>
      </c>
      <c r="L201" s="40"/>
    </row>
    <row r="202" spans="2:12" x14ac:dyDescent="0.35">
      <c r="B202" s="188"/>
      <c r="C202" s="132"/>
      <c r="D202" s="193" t="str">
        <f>IF($C202="","",VLOOKUP($C202,'WP list'!B:C,2,FALSE))</f>
        <v/>
      </c>
      <c r="E202" s="133"/>
      <c r="F202" s="41"/>
      <c r="G202" s="38"/>
      <c r="H202" s="160"/>
      <c r="I202" s="39"/>
      <c r="J202" s="42"/>
      <c r="K202" s="194">
        <f t="shared" si="3"/>
        <v>0</v>
      </c>
      <c r="L202" s="40"/>
    </row>
    <row r="203" spans="2:12" x14ac:dyDescent="0.35">
      <c r="B203" s="188"/>
      <c r="C203" s="132"/>
      <c r="D203" s="193" t="str">
        <f>IF($C203="","",VLOOKUP($C203,'WP list'!B:C,2,FALSE))</f>
        <v/>
      </c>
      <c r="E203" s="133"/>
      <c r="F203" s="41"/>
      <c r="G203" s="38"/>
      <c r="H203" s="160"/>
      <c r="I203" s="39"/>
      <c r="J203" s="42"/>
      <c r="K203" s="194">
        <f t="shared" si="3"/>
        <v>0</v>
      </c>
      <c r="L203" s="40"/>
    </row>
    <row r="204" spans="2:12" x14ac:dyDescent="0.35">
      <c r="B204" s="188"/>
      <c r="C204" s="132"/>
      <c r="D204" s="193" t="str">
        <f>IF($C204="","",VLOOKUP($C204,'WP list'!B:C,2,FALSE))</f>
        <v/>
      </c>
      <c r="E204" s="133"/>
      <c r="F204" s="41"/>
      <c r="G204" s="38"/>
      <c r="H204" s="160"/>
      <c r="I204" s="39"/>
      <c r="J204" s="42"/>
      <c r="K204" s="194">
        <f t="shared" si="3"/>
        <v>0</v>
      </c>
      <c r="L204" s="40"/>
    </row>
    <row r="205" spans="2:12" x14ac:dyDescent="0.35">
      <c r="B205" s="188"/>
      <c r="C205" s="132"/>
      <c r="D205" s="193" t="str">
        <f>IF($C205="","",VLOOKUP($C205,'WP list'!B:C,2,FALSE))</f>
        <v/>
      </c>
      <c r="E205" s="133"/>
      <c r="F205" s="41"/>
      <c r="G205" s="38"/>
      <c r="H205" s="160"/>
      <c r="I205" s="39"/>
      <c r="J205" s="42"/>
      <c r="K205" s="194">
        <f t="shared" si="3"/>
        <v>0</v>
      </c>
      <c r="L205" s="40"/>
    </row>
    <row r="206" spans="2:12" x14ac:dyDescent="0.35">
      <c r="B206" s="188"/>
      <c r="C206" s="132"/>
      <c r="D206" s="193" t="str">
        <f>IF($C206="","",VLOOKUP($C206,'WP list'!B:C,2,FALSE))</f>
        <v/>
      </c>
      <c r="E206" s="133"/>
      <c r="F206" s="41"/>
      <c r="G206" s="38"/>
      <c r="H206" s="160"/>
      <c r="I206" s="39"/>
      <c r="J206" s="42"/>
      <c r="K206" s="194">
        <f t="shared" si="3"/>
        <v>0</v>
      </c>
      <c r="L206" s="40"/>
    </row>
    <row r="207" spans="2:12" x14ac:dyDescent="0.35">
      <c r="B207" s="188"/>
      <c r="C207" s="132"/>
      <c r="D207" s="193" t="str">
        <f>IF($C207="","",VLOOKUP($C207,'WP list'!B:C,2,FALSE))</f>
        <v/>
      </c>
      <c r="E207" s="133"/>
      <c r="F207" s="41"/>
      <c r="G207" s="38"/>
      <c r="H207" s="160"/>
      <c r="I207" s="39"/>
      <c r="J207" s="42"/>
      <c r="K207" s="194">
        <f t="shared" si="3"/>
        <v>0</v>
      </c>
      <c r="L207" s="40"/>
    </row>
    <row r="208" spans="2:12" x14ac:dyDescent="0.35">
      <c r="B208" s="188"/>
      <c r="C208" s="132"/>
      <c r="D208" s="193" t="str">
        <f>IF($C208="","",VLOOKUP($C208,'WP list'!B:C,2,FALSE))</f>
        <v/>
      </c>
      <c r="E208" s="133"/>
      <c r="F208" s="41"/>
      <c r="G208" s="38"/>
      <c r="H208" s="160"/>
      <c r="I208" s="39"/>
      <c r="J208" s="42"/>
      <c r="K208" s="194">
        <f t="shared" si="3"/>
        <v>0</v>
      </c>
      <c r="L208" s="40"/>
    </row>
    <row r="209" spans="2:12" ht="15" thickBot="1" x14ac:dyDescent="0.4">
      <c r="B209" s="189"/>
      <c r="C209" s="141"/>
      <c r="D209" s="195" t="str">
        <f>IF($C209="","",VLOOKUP($C209,'WP list'!B:C,2,FALSE))</f>
        <v/>
      </c>
      <c r="E209" s="142"/>
      <c r="F209" s="43"/>
      <c r="G209" s="44"/>
      <c r="H209" s="161"/>
      <c r="I209" s="45"/>
      <c r="J209" s="46"/>
      <c r="K209" s="196">
        <f t="shared" si="3"/>
        <v>0</v>
      </c>
      <c r="L209" s="47"/>
    </row>
  </sheetData>
  <sheetProtection algorithmName="SHA-512" hashValue="FOEBdhjRK5knafb0qTWaQTlTLKpRbq0AMRqDfWmAb9jlAKTys2ozD+sW75loKSBzhKZjUUzJBYKIX8sLEPHSFw==" saltValue="TniNV1vERRI7+I1T+mr0xQ==" spinCount="100000" sheet="1" objects="1" scenarios="1" formatCells="0" formatColumns="0" formatRows="0" selectLockedCells="1"/>
  <mergeCells count="1">
    <mergeCell ref="B1:L1"/>
  </mergeCells>
  <dataValidations count="2">
    <dataValidation type="date" allowBlank="1" showInputMessage="1" showErrorMessage="1" sqref="G3" xr:uid="{826320A1-E562-4FDF-AF22-78BAE814D2C4}">
      <formula1>1</formula1>
      <formula2>73415</formula2>
    </dataValidation>
    <dataValidation type="list" allowBlank="1" showInputMessage="1" showErrorMessage="1" promptTitle="Ressources type" prompt="Make your choice" sqref="E3:E209" xr:uid="{151F48B9-41B1-4FEC-940D-731EE91E98CB}">
      <formula1>" Equipment,Rental or lease of equipment or other assets,Use of technical facilities or laboratories"</formula1>
    </dataValidation>
  </dataValidations>
  <pageMargins left="0.25" right="0.25" top="0.75" bottom="0.75" header="0.3" footer="0.3"/>
  <pageSetup paperSize="9" scale="60"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WP" prompt="Select WP number" xr:uid="{3B9E19B8-D831-43E2-B387-C2B23DE8F719}">
          <x14:formula1>
            <xm:f>'WP list'!$B$7:$B$26</xm:f>
          </x14:formula1>
          <xm:sqref>C3:C209</xm:sqref>
        </x14:dataValidation>
        <x14:dataValidation type="list" allowBlank="1" showInputMessage="1" showErrorMessage="1" promptTitle="Beneficiary" prompt="Select Beneficiary" xr:uid="{5EE5FFF1-7135-46AF-A53B-FB436E50EC6C}">
          <x14:formula1>
            <xm:f>'BE List'!$A$7:$A$36</xm:f>
          </x14:formula1>
          <xm:sqref>B3:B209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C92B-373A-4475-B0CD-EB4538444BF0}">
  <sheetPr codeName="Sheet110">
    <tabColor theme="6" tint="0.59999389629810485"/>
    <pageSetUpPr fitToPage="1"/>
  </sheetPr>
  <dimension ref="A1:L111"/>
  <sheetViews>
    <sheetView zoomScale="70" zoomScaleNormal="70" workbookViewId="0">
      <pane ySplit="2" topLeftCell="A3" activePane="bottomLeft" state="frozenSplit"/>
      <selection activeCell="G28" sqref="G28"/>
      <selection pane="bottomLeft" activeCell="B3" sqref="B3"/>
    </sheetView>
  </sheetViews>
  <sheetFormatPr defaultColWidth="9.1796875" defaultRowHeight="14.5" x14ac:dyDescent="0.35"/>
  <cols>
    <col min="1" max="1" width="6.26953125" style="19" customWidth="1"/>
    <col min="2" max="4" width="14.54296875" style="51" customWidth="1"/>
    <col min="5" max="5" width="75.54296875" style="51" customWidth="1"/>
    <col min="6" max="16384" width="9.1796875" style="19"/>
  </cols>
  <sheetData>
    <row r="1" spans="1:12" s="32" customFormat="1" ht="21.5" thickBot="1" x14ac:dyDescent="0.4">
      <c r="A1" s="50"/>
      <c r="B1" s="150" t="s">
        <v>107</v>
      </c>
      <c r="C1" s="151"/>
      <c r="D1" s="153"/>
      <c r="E1" s="152"/>
      <c r="F1" s="50"/>
      <c r="G1" s="50"/>
      <c r="H1" s="50"/>
      <c r="I1" s="50"/>
      <c r="J1" s="50"/>
      <c r="K1" s="50"/>
      <c r="L1" s="50"/>
    </row>
    <row r="2" spans="1:12" s="34" customFormat="1" ht="31.5" thickBot="1" x14ac:dyDescent="0.4">
      <c r="B2" s="143" t="s">
        <v>15</v>
      </c>
      <c r="C2" s="144" t="s">
        <v>280</v>
      </c>
      <c r="D2" s="144" t="s">
        <v>99</v>
      </c>
      <c r="E2" s="147" t="s">
        <v>108</v>
      </c>
    </row>
    <row r="3" spans="1:12" x14ac:dyDescent="0.35">
      <c r="B3" s="197" t="s">
        <v>317</v>
      </c>
      <c r="C3" s="157" t="s">
        <v>33</v>
      </c>
      <c r="D3" s="198"/>
      <c r="E3" s="154"/>
    </row>
    <row r="4" spans="1:12" x14ac:dyDescent="0.35">
      <c r="B4" s="188"/>
      <c r="C4" s="132"/>
      <c r="D4" s="193"/>
      <c r="E4" s="155"/>
    </row>
    <row r="5" spans="1:12" x14ac:dyDescent="0.35">
      <c r="B5" s="188"/>
      <c r="C5" s="132"/>
      <c r="D5" s="193"/>
      <c r="E5" s="155"/>
    </row>
    <row r="6" spans="1:12" x14ac:dyDescent="0.35">
      <c r="B6" s="188"/>
      <c r="C6" s="132"/>
      <c r="D6" s="193"/>
      <c r="E6" s="155"/>
    </row>
    <row r="7" spans="1:12" x14ac:dyDescent="0.35">
      <c r="B7" s="188"/>
      <c r="C7" s="132"/>
      <c r="D7" s="193"/>
      <c r="E7" s="155"/>
    </row>
    <row r="8" spans="1:12" x14ac:dyDescent="0.35">
      <c r="B8" s="188"/>
      <c r="C8" s="132"/>
      <c r="D8" s="193"/>
      <c r="E8" s="155"/>
    </row>
    <row r="9" spans="1:12" x14ac:dyDescent="0.35">
      <c r="B9" s="188"/>
      <c r="C9" s="132"/>
      <c r="D9" s="193"/>
      <c r="E9" s="155"/>
    </row>
    <row r="10" spans="1:12" x14ac:dyDescent="0.35">
      <c r="B10" s="188"/>
      <c r="C10" s="132"/>
      <c r="D10" s="193"/>
      <c r="E10" s="155"/>
    </row>
    <row r="11" spans="1:12" x14ac:dyDescent="0.35">
      <c r="B11" s="188"/>
      <c r="C11" s="132"/>
      <c r="D11" s="193"/>
      <c r="E11" s="155"/>
    </row>
    <row r="12" spans="1:12" x14ac:dyDescent="0.35">
      <c r="B12" s="188"/>
      <c r="C12" s="132"/>
      <c r="D12" s="193"/>
      <c r="E12" s="155"/>
    </row>
    <row r="13" spans="1:12" x14ac:dyDescent="0.35">
      <c r="B13" s="188"/>
      <c r="C13" s="132"/>
      <c r="D13" s="193"/>
      <c r="E13" s="155"/>
    </row>
    <row r="14" spans="1:12" x14ac:dyDescent="0.35">
      <c r="B14" s="188"/>
      <c r="C14" s="132"/>
      <c r="D14" s="193"/>
      <c r="E14" s="155"/>
    </row>
    <row r="15" spans="1:12" x14ac:dyDescent="0.35">
      <c r="B15" s="188"/>
      <c r="C15" s="132"/>
      <c r="D15" s="193"/>
      <c r="E15" s="155"/>
    </row>
    <row r="16" spans="1:12" x14ac:dyDescent="0.35">
      <c r="B16" s="188"/>
      <c r="C16" s="132"/>
      <c r="D16" s="193"/>
      <c r="E16" s="155"/>
    </row>
    <row r="17" spans="2:5" x14ac:dyDescent="0.35">
      <c r="B17" s="188"/>
      <c r="C17" s="132"/>
      <c r="D17" s="193"/>
      <c r="E17" s="155"/>
    </row>
    <row r="18" spans="2:5" x14ac:dyDescent="0.35">
      <c r="B18" s="188"/>
      <c r="C18" s="132"/>
      <c r="D18" s="193"/>
      <c r="E18" s="155"/>
    </row>
    <row r="19" spans="2:5" x14ac:dyDescent="0.35">
      <c r="B19" s="188"/>
      <c r="C19" s="132"/>
      <c r="D19" s="193"/>
      <c r="E19" s="155"/>
    </row>
    <row r="20" spans="2:5" x14ac:dyDescent="0.35">
      <c r="B20" s="188"/>
      <c r="C20" s="132"/>
      <c r="D20" s="193"/>
      <c r="E20" s="155"/>
    </row>
    <row r="21" spans="2:5" x14ac:dyDescent="0.35">
      <c r="B21" s="188"/>
      <c r="C21" s="132"/>
      <c r="D21" s="193"/>
      <c r="E21" s="155"/>
    </row>
    <row r="22" spans="2:5" x14ac:dyDescent="0.35">
      <c r="B22" s="188"/>
      <c r="C22" s="132"/>
      <c r="D22" s="193"/>
      <c r="E22" s="155"/>
    </row>
    <row r="23" spans="2:5" x14ac:dyDescent="0.35">
      <c r="B23" s="188"/>
      <c r="C23" s="132"/>
      <c r="D23" s="193"/>
      <c r="E23" s="155"/>
    </row>
    <row r="24" spans="2:5" x14ac:dyDescent="0.35">
      <c r="B24" s="188"/>
      <c r="C24" s="132"/>
      <c r="D24" s="193"/>
      <c r="E24" s="155"/>
    </row>
    <row r="25" spans="2:5" x14ac:dyDescent="0.35">
      <c r="B25" s="188"/>
      <c r="C25" s="132"/>
      <c r="D25" s="193"/>
      <c r="E25" s="155"/>
    </row>
    <row r="26" spans="2:5" x14ac:dyDescent="0.35">
      <c r="B26" s="188"/>
      <c r="C26" s="132"/>
      <c r="D26" s="193"/>
      <c r="E26" s="155"/>
    </row>
    <row r="27" spans="2:5" x14ac:dyDescent="0.35">
      <c r="B27" s="188"/>
      <c r="C27" s="132"/>
      <c r="D27" s="193"/>
      <c r="E27" s="155"/>
    </row>
    <row r="28" spans="2:5" x14ac:dyDescent="0.35">
      <c r="B28" s="188"/>
      <c r="C28" s="132"/>
      <c r="D28" s="193"/>
      <c r="E28" s="155"/>
    </row>
    <row r="29" spans="2:5" x14ac:dyDescent="0.35">
      <c r="B29" s="188"/>
      <c r="C29" s="132"/>
      <c r="D29" s="193"/>
      <c r="E29" s="155"/>
    </row>
    <row r="30" spans="2:5" x14ac:dyDescent="0.35">
      <c r="B30" s="188"/>
      <c r="C30" s="132"/>
      <c r="D30" s="193"/>
      <c r="E30" s="155"/>
    </row>
    <row r="31" spans="2:5" x14ac:dyDescent="0.35">
      <c r="B31" s="188"/>
      <c r="C31" s="132"/>
      <c r="D31" s="193"/>
      <c r="E31" s="155"/>
    </row>
    <row r="32" spans="2:5" x14ac:dyDescent="0.35">
      <c r="B32" s="188"/>
      <c r="C32" s="132"/>
      <c r="D32" s="193"/>
      <c r="E32" s="155"/>
    </row>
    <row r="33" spans="2:5" x14ac:dyDescent="0.35">
      <c r="B33" s="188"/>
      <c r="C33" s="132"/>
      <c r="D33" s="193"/>
      <c r="E33" s="155"/>
    </row>
    <row r="34" spans="2:5" x14ac:dyDescent="0.35">
      <c r="B34" s="188"/>
      <c r="C34" s="132"/>
      <c r="D34" s="193"/>
      <c r="E34" s="155"/>
    </row>
    <row r="35" spans="2:5" x14ac:dyDescent="0.35">
      <c r="B35" s="188"/>
      <c r="C35" s="132"/>
      <c r="D35" s="193"/>
      <c r="E35" s="155"/>
    </row>
    <row r="36" spans="2:5" x14ac:dyDescent="0.35">
      <c r="B36" s="188"/>
      <c r="C36" s="132"/>
      <c r="D36" s="193"/>
      <c r="E36" s="155"/>
    </row>
    <row r="37" spans="2:5" x14ac:dyDescent="0.35">
      <c r="B37" s="188"/>
      <c r="C37" s="132"/>
      <c r="D37" s="193"/>
      <c r="E37" s="155"/>
    </row>
    <row r="38" spans="2:5" x14ac:dyDescent="0.35">
      <c r="B38" s="188"/>
      <c r="C38" s="132"/>
      <c r="D38" s="193"/>
      <c r="E38" s="155"/>
    </row>
    <row r="39" spans="2:5" x14ac:dyDescent="0.35">
      <c r="B39" s="188"/>
      <c r="C39" s="132"/>
      <c r="D39" s="193"/>
      <c r="E39" s="155"/>
    </row>
    <row r="40" spans="2:5" x14ac:dyDescent="0.35">
      <c r="B40" s="188"/>
      <c r="C40" s="132"/>
      <c r="D40" s="193"/>
      <c r="E40" s="155"/>
    </row>
    <row r="41" spans="2:5" x14ac:dyDescent="0.35">
      <c r="B41" s="188"/>
      <c r="C41" s="132"/>
      <c r="D41" s="193"/>
      <c r="E41" s="155"/>
    </row>
    <row r="42" spans="2:5" x14ac:dyDescent="0.35">
      <c r="B42" s="188"/>
      <c r="C42" s="132"/>
      <c r="D42" s="193"/>
      <c r="E42" s="155"/>
    </row>
    <row r="43" spans="2:5" x14ac:dyDescent="0.35">
      <c r="B43" s="188"/>
      <c r="C43" s="132"/>
      <c r="D43" s="193"/>
      <c r="E43" s="155"/>
    </row>
    <row r="44" spans="2:5" x14ac:dyDescent="0.35">
      <c r="B44" s="188"/>
      <c r="C44" s="132"/>
      <c r="D44" s="193"/>
      <c r="E44" s="155"/>
    </row>
    <row r="45" spans="2:5" x14ac:dyDescent="0.35">
      <c r="B45" s="188"/>
      <c r="C45" s="132"/>
      <c r="D45" s="193"/>
      <c r="E45" s="155"/>
    </row>
    <row r="46" spans="2:5" x14ac:dyDescent="0.35">
      <c r="B46" s="188"/>
      <c r="C46" s="132"/>
      <c r="D46" s="193"/>
      <c r="E46" s="155"/>
    </row>
    <row r="47" spans="2:5" x14ac:dyDescent="0.35">
      <c r="B47" s="188"/>
      <c r="C47" s="132"/>
      <c r="D47" s="193"/>
      <c r="E47" s="155"/>
    </row>
    <row r="48" spans="2:5" x14ac:dyDescent="0.35">
      <c r="B48" s="188"/>
      <c r="C48" s="132"/>
      <c r="D48" s="193"/>
      <c r="E48" s="155"/>
    </row>
    <row r="49" spans="2:5" x14ac:dyDescent="0.35">
      <c r="B49" s="188"/>
      <c r="C49" s="132"/>
      <c r="D49" s="193"/>
      <c r="E49" s="155"/>
    </row>
    <row r="50" spans="2:5" x14ac:dyDescent="0.35">
      <c r="B50" s="188"/>
      <c r="C50" s="132"/>
      <c r="D50" s="193"/>
      <c r="E50" s="155"/>
    </row>
    <row r="51" spans="2:5" x14ac:dyDescent="0.35">
      <c r="B51" s="188"/>
      <c r="C51" s="132"/>
      <c r="D51" s="193"/>
      <c r="E51" s="155"/>
    </row>
    <row r="52" spans="2:5" x14ac:dyDescent="0.35">
      <c r="B52" s="188"/>
      <c r="C52" s="132"/>
      <c r="D52" s="193"/>
      <c r="E52" s="155"/>
    </row>
    <row r="53" spans="2:5" x14ac:dyDescent="0.35">
      <c r="B53" s="188"/>
      <c r="C53" s="132"/>
      <c r="D53" s="193"/>
      <c r="E53" s="155"/>
    </row>
    <row r="54" spans="2:5" x14ac:dyDescent="0.35">
      <c r="B54" s="188"/>
      <c r="C54" s="132"/>
      <c r="D54" s="193"/>
      <c r="E54" s="155"/>
    </row>
    <row r="55" spans="2:5" x14ac:dyDescent="0.35">
      <c r="B55" s="188"/>
      <c r="C55" s="132"/>
      <c r="D55" s="193"/>
      <c r="E55" s="155"/>
    </row>
    <row r="56" spans="2:5" x14ac:dyDescent="0.35">
      <c r="B56" s="188"/>
      <c r="C56" s="132"/>
      <c r="D56" s="193"/>
      <c r="E56" s="155"/>
    </row>
    <row r="57" spans="2:5" x14ac:dyDescent="0.35">
      <c r="B57" s="188"/>
      <c r="C57" s="132"/>
      <c r="D57" s="193"/>
      <c r="E57" s="155"/>
    </row>
    <row r="58" spans="2:5" x14ac:dyDescent="0.35">
      <c r="B58" s="188"/>
      <c r="C58" s="132"/>
      <c r="D58" s="193"/>
      <c r="E58" s="155"/>
    </row>
    <row r="59" spans="2:5" x14ac:dyDescent="0.35">
      <c r="B59" s="188"/>
      <c r="C59" s="132"/>
      <c r="D59" s="193"/>
      <c r="E59" s="155"/>
    </row>
    <row r="60" spans="2:5" x14ac:dyDescent="0.35">
      <c r="B60" s="188"/>
      <c r="C60" s="132"/>
      <c r="D60" s="193"/>
      <c r="E60" s="155"/>
    </row>
    <row r="61" spans="2:5" x14ac:dyDescent="0.35">
      <c r="B61" s="188"/>
      <c r="C61" s="132"/>
      <c r="D61" s="193"/>
      <c r="E61" s="155"/>
    </row>
    <row r="62" spans="2:5" x14ac:dyDescent="0.35">
      <c r="B62" s="188"/>
      <c r="C62" s="132"/>
      <c r="D62" s="193"/>
      <c r="E62" s="155"/>
    </row>
    <row r="63" spans="2:5" x14ac:dyDescent="0.35">
      <c r="B63" s="188"/>
      <c r="C63" s="132"/>
      <c r="D63" s="193"/>
      <c r="E63" s="155"/>
    </row>
    <row r="64" spans="2:5" x14ac:dyDescent="0.35">
      <c r="B64" s="188"/>
      <c r="C64" s="132"/>
      <c r="D64" s="193"/>
      <c r="E64" s="155"/>
    </row>
    <row r="65" spans="2:5" x14ac:dyDescent="0.35">
      <c r="B65" s="188"/>
      <c r="C65" s="132"/>
      <c r="D65" s="193"/>
      <c r="E65" s="155"/>
    </row>
    <row r="66" spans="2:5" x14ac:dyDescent="0.35">
      <c r="B66" s="188"/>
      <c r="C66" s="132"/>
      <c r="D66" s="193"/>
      <c r="E66" s="155"/>
    </row>
    <row r="67" spans="2:5" x14ac:dyDescent="0.35">
      <c r="B67" s="188"/>
      <c r="C67" s="132"/>
      <c r="D67" s="193"/>
      <c r="E67" s="155"/>
    </row>
    <row r="68" spans="2:5" x14ac:dyDescent="0.35">
      <c r="B68" s="188"/>
      <c r="C68" s="132"/>
      <c r="D68" s="193"/>
      <c r="E68" s="155"/>
    </row>
    <row r="69" spans="2:5" x14ac:dyDescent="0.35">
      <c r="B69" s="188"/>
      <c r="C69" s="132"/>
      <c r="D69" s="193"/>
      <c r="E69" s="155"/>
    </row>
    <row r="70" spans="2:5" x14ac:dyDescent="0.35">
      <c r="B70" s="188"/>
      <c r="C70" s="132"/>
      <c r="D70" s="193"/>
      <c r="E70" s="155"/>
    </row>
    <row r="71" spans="2:5" x14ac:dyDescent="0.35">
      <c r="B71" s="188"/>
      <c r="C71" s="132"/>
      <c r="D71" s="193"/>
      <c r="E71" s="155"/>
    </row>
    <row r="72" spans="2:5" x14ac:dyDescent="0.35">
      <c r="B72" s="188"/>
      <c r="C72" s="132"/>
      <c r="D72" s="193"/>
      <c r="E72" s="155"/>
    </row>
    <row r="73" spans="2:5" x14ac:dyDescent="0.35">
      <c r="B73" s="188"/>
      <c r="C73" s="132"/>
      <c r="D73" s="193"/>
      <c r="E73" s="155"/>
    </row>
    <row r="74" spans="2:5" x14ac:dyDescent="0.35">
      <c r="B74" s="188"/>
      <c r="C74" s="132"/>
      <c r="D74" s="193"/>
      <c r="E74" s="155"/>
    </row>
    <row r="75" spans="2:5" x14ac:dyDescent="0.35">
      <c r="B75" s="188"/>
      <c r="C75" s="132"/>
      <c r="D75" s="193"/>
      <c r="E75" s="155"/>
    </row>
    <row r="76" spans="2:5" x14ac:dyDescent="0.35">
      <c r="B76" s="188"/>
      <c r="C76" s="132"/>
      <c r="D76" s="193"/>
      <c r="E76" s="155"/>
    </row>
    <row r="77" spans="2:5" x14ac:dyDescent="0.35">
      <c r="B77" s="188"/>
      <c r="C77" s="132"/>
      <c r="D77" s="193"/>
      <c r="E77" s="155"/>
    </row>
    <row r="78" spans="2:5" x14ac:dyDescent="0.35">
      <c r="B78" s="188"/>
      <c r="C78" s="132"/>
      <c r="D78" s="193"/>
      <c r="E78" s="155"/>
    </row>
    <row r="79" spans="2:5" x14ac:dyDescent="0.35">
      <c r="B79" s="188"/>
      <c r="C79" s="132"/>
      <c r="D79" s="193"/>
      <c r="E79" s="155"/>
    </row>
    <row r="80" spans="2:5" x14ac:dyDescent="0.35">
      <c r="B80" s="188"/>
      <c r="C80" s="132"/>
      <c r="D80" s="193"/>
      <c r="E80" s="155"/>
    </row>
    <row r="81" spans="2:5" x14ac:dyDescent="0.35">
      <c r="B81" s="188"/>
      <c r="C81" s="132"/>
      <c r="D81" s="193"/>
      <c r="E81" s="155"/>
    </row>
    <row r="82" spans="2:5" x14ac:dyDescent="0.35">
      <c r="B82" s="188"/>
      <c r="C82" s="132"/>
      <c r="D82" s="193"/>
      <c r="E82" s="155"/>
    </row>
    <row r="83" spans="2:5" x14ac:dyDescent="0.35">
      <c r="B83" s="188"/>
      <c r="C83" s="132"/>
      <c r="D83" s="193"/>
      <c r="E83" s="155"/>
    </row>
    <row r="84" spans="2:5" x14ac:dyDescent="0.35">
      <c r="B84" s="188"/>
      <c r="C84" s="132"/>
      <c r="D84" s="193"/>
      <c r="E84" s="155"/>
    </row>
    <row r="85" spans="2:5" x14ac:dyDescent="0.35">
      <c r="B85" s="188"/>
      <c r="C85" s="132"/>
      <c r="D85" s="193"/>
      <c r="E85" s="155"/>
    </row>
    <row r="86" spans="2:5" x14ac:dyDescent="0.35">
      <c r="B86" s="188"/>
      <c r="C86" s="132"/>
      <c r="D86" s="193"/>
      <c r="E86" s="155"/>
    </row>
    <row r="87" spans="2:5" x14ac:dyDescent="0.35">
      <c r="B87" s="188"/>
      <c r="C87" s="132"/>
      <c r="D87" s="193"/>
      <c r="E87" s="155"/>
    </row>
    <row r="88" spans="2:5" x14ac:dyDescent="0.35">
      <c r="B88" s="188"/>
      <c r="C88" s="132"/>
      <c r="D88" s="193"/>
      <c r="E88" s="155"/>
    </row>
    <row r="89" spans="2:5" x14ac:dyDescent="0.35">
      <c r="B89" s="188"/>
      <c r="C89" s="132"/>
      <c r="D89" s="193"/>
      <c r="E89" s="155"/>
    </row>
    <row r="90" spans="2:5" x14ac:dyDescent="0.35">
      <c r="B90" s="188"/>
      <c r="C90" s="132"/>
      <c r="D90" s="193"/>
      <c r="E90" s="155"/>
    </row>
    <row r="91" spans="2:5" x14ac:dyDescent="0.35">
      <c r="B91" s="188"/>
      <c r="C91" s="132"/>
      <c r="D91" s="193"/>
      <c r="E91" s="155"/>
    </row>
    <row r="92" spans="2:5" x14ac:dyDescent="0.35">
      <c r="B92" s="188"/>
      <c r="C92" s="132"/>
      <c r="D92" s="193"/>
      <c r="E92" s="155"/>
    </row>
    <row r="93" spans="2:5" x14ac:dyDescent="0.35">
      <c r="B93" s="188"/>
      <c r="C93" s="132"/>
      <c r="D93" s="193"/>
      <c r="E93" s="155"/>
    </row>
    <row r="94" spans="2:5" x14ac:dyDescent="0.35">
      <c r="B94" s="188"/>
      <c r="C94" s="132"/>
      <c r="D94" s="193"/>
      <c r="E94" s="155"/>
    </row>
    <row r="95" spans="2:5" x14ac:dyDescent="0.35">
      <c r="B95" s="188"/>
      <c r="C95" s="132"/>
      <c r="D95" s="193"/>
      <c r="E95" s="155"/>
    </row>
    <row r="96" spans="2:5" x14ac:dyDescent="0.35">
      <c r="B96" s="188"/>
      <c r="C96" s="132"/>
      <c r="D96" s="193"/>
      <c r="E96" s="155"/>
    </row>
    <row r="97" spans="2:5" x14ac:dyDescent="0.35">
      <c r="B97" s="188"/>
      <c r="C97" s="132"/>
      <c r="D97" s="193"/>
      <c r="E97" s="155"/>
    </row>
    <row r="98" spans="2:5" x14ac:dyDescent="0.35">
      <c r="B98" s="188"/>
      <c r="C98" s="132"/>
      <c r="D98" s="193"/>
      <c r="E98" s="155"/>
    </row>
    <row r="99" spans="2:5" x14ac:dyDescent="0.35">
      <c r="B99" s="188"/>
      <c r="C99" s="132"/>
      <c r="D99" s="193"/>
      <c r="E99" s="155"/>
    </row>
    <row r="100" spans="2:5" x14ac:dyDescent="0.35">
      <c r="B100" s="188"/>
      <c r="C100" s="132"/>
      <c r="D100" s="193"/>
      <c r="E100" s="155"/>
    </row>
    <row r="101" spans="2:5" x14ac:dyDescent="0.35">
      <c r="B101" s="188"/>
      <c r="C101" s="132"/>
      <c r="D101" s="193"/>
      <c r="E101" s="155"/>
    </row>
    <row r="102" spans="2:5" x14ac:dyDescent="0.35">
      <c r="B102" s="188"/>
      <c r="C102" s="132"/>
      <c r="D102" s="193"/>
      <c r="E102" s="155"/>
    </row>
    <row r="103" spans="2:5" x14ac:dyDescent="0.35">
      <c r="B103" s="188"/>
      <c r="C103" s="132"/>
      <c r="D103" s="193"/>
      <c r="E103" s="155"/>
    </row>
    <row r="104" spans="2:5" x14ac:dyDescent="0.35">
      <c r="B104" s="188"/>
      <c r="C104" s="132"/>
      <c r="D104" s="193"/>
      <c r="E104" s="155"/>
    </row>
    <row r="105" spans="2:5" x14ac:dyDescent="0.35">
      <c r="B105" s="188"/>
      <c r="C105" s="132"/>
      <c r="D105" s="193"/>
      <c r="E105" s="155"/>
    </row>
    <row r="106" spans="2:5" x14ac:dyDescent="0.35">
      <c r="B106" s="188"/>
      <c r="C106" s="132"/>
      <c r="D106" s="193"/>
      <c r="E106" s="155"/>
    </row>
    <row r="107" spans="2:5" x14ac:dyDescent="0.35">
      <c r="B107" s="188"/>
      <c r="C107" s="132"/>
      <c r="D107" s="193"/>
      <c r="E107" s="155"/>
    </row>
    <row r="108" spans="2:5" x14ac:dyDescent="0.35">
      <c r="B108" s="188"/>
      <c r="C108" s="132"/>
      <c r="D108" s="193"/>
      <c r="E108" s="155"/>
    </row>
    <row r="109" spans="2:5" x14ac:dyDescent="0.35">
      <c r="B109" s="188"/>
      <c r="C109" s="132"/>
      <c r="D109" s="193"/>
      <c r="E109" s="155"/>
    </row>
    <row r="110" spans="2:5" x14ac:dyDescent="0.35">
      <c r="B110" s="188"/>
      <c r="C110" s="132"/>
      <c r="D110" s="193"/>
      <c r="E110" s="155"/>
    </row>
    <row r="111" spans="2:5" ht="15" thickBot="1" x14ac:dyDescent="0.4">
      <c r="B111" s="189"/>
      <c r="C111" s="141"/>
      <c r="D111" s="195"/>
      <c r="E111" s="156"/>
    </row>
  </sheetData>
  <sheetProtection algorithmName="SHA-512" hashValue="8DtH7t+3BXJ6X5VMfvkNRW+LT9qAlQdvi0UZK1BE5Zo0V9UDT9pMWj2HeLNAclRuFpmiQzW7RPMYJzEagjJd6A==" saltValue="CXDFtIeX7LumQ3hs3aOfOw==" spinCount="100000" sheet="1" objects="1" scenarios="1" formatCells="0" formatColumns="0" formatRows="0" selectLockedCells="1"/>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Beneficiary" prompt="Select Beneficiary" xr:uid="{7B16949A-E1D4-4507-8A84-15640C75FF28}">
          <x14:formula1>
            <xm:f>'BE List'!$A$7:$A$36</xm:f>
          </x14:formula1>
          <xm:sqref>B3:B111</xm:sqref>
        </x14:dataValidation>
        <x14:dataValidation type="list" allowBlank="1" showInputMessage="1" showErrorMessage="1" promptTitle="WP" prompt="Select WP number" xr:uid="{E5BBAD05-4157-48A0-9594-91493215899B}">
          <x14:formula1>
            <xm:f>'WP list'!$B$7:$B$26</xm:f>
          </x14:formula1>
          <xm:sqref>C3:C111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C686A-3175-4D8A-B648-425670755E12}">
  <sheetPr codeName="Sheet111">
    <tabColor rgb="FFCCFF66"/>
    <pageSetUpPr fitToPage="1"/>
  </sheetPr>
  <dimension ref="A1:D760"/>
  <sheetViews>
    <sheetView zoomScale="80" zoomScaleNormal="80" zoomScaleSheetLayoutView="50" workbookViewId="0">
      <pane ySplit="3" topLeftCell="A4" activePane="bottomLeft" state="frozen"/>
      <selection activeCell="G28" sqref="G28"/>
      <selection pane="bottomLeft" activeCell="J21" sqref="J21"/>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Breakdown'!B11</f>
        <v xml:space="preserve">1.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B46*C46</f>
        <v>0</v>
      </c>
    </row>
    <row r="47" spans="1:4" s="19" customFormat="1" ht="15" customHeight="1" x14ac:dyDescent="0.35">
      <c r="A47" s="6" t="s">
        <v>72</v>
      </c>
      <c r="B47" s="26"/>
      <c r="C47" s="26"/>
      <c r="D47" s="20">
        <f t="shared" ref="D47:D50" si="5">B47*C47</f>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QguDeDvT39whPhl/eFnY2Bk+0aw2j6HgG41invT1I26t7zBOiubndmdVteDEsU0yVK9/q1douv18xS4yii8CMg==" saltValue="1THRyE/Y2GNUCZNJXU7QiQ==" spinCount="100000" sheet="1" objects="1" scenarios="1" formatCells="0" formatColumns="0" formatRows="0"/>
  <protectedRanges>
    <protectedRange sqref="A6" name="Range1_1"/>
  </protectedRanges>
  <mergeCells count="22">
    <mergeCell ref="A545:D545"/>
    <mergeCell ref="A509:D509"/>
    <mergeCell ref="A473:D473"/>
    <mergeCell ref="A437:D437"/>
    <mergeCell ref="A725:D725"/>
    <mergeCell ref="A689:D689"/>
    <mergeCell ref="A653:D653"/>
    <mergeCell ref="A617:D617"/>
    <mergeCell ref="A581:D581"/>
    <mergeCell ref="A221:D221"/>
    <mergeCell ref="A185:D185"/>
    <mergeCell ref="A293:D293"/>
    <mergeCell ref="A257:D257"/>
    <mergeCell ref="A401:D401"/>
    <mergeCell ref="A365:D365"/>
    <mergeCell ref="A329:D329"/>
    <mergeCell ref="B2:D2"/>
    <mergeCell ref="A41:D41"/>
    <mergeCell ref="A77:D77"/>
    <mergeCell ref="A5:D5"/>
    <mergeCell ref="A149:D149"/>
    <mergeCell ref="A113:D113"/>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66B7125E-5A50-44FD-A2E6-8D029B883CC1}">
      <formula1>0</formula1>
    </dataValidation>
  </dataValidations>
  <pageMargins left="0.23622047244094491" right="0.23622047244094491" top="0.74803149606299213" bottom="0.74803149606299213" header="0.31496062992125984" footer="0.31496062992125984"/>
  <pageSetup paperSize="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BC82-D941-4E05-8319-0C24E1CCD02A}">
  <sheetPr codeName="Sheet8">
    <tabColor rgb="FFCCFF66"/>
    <pageSetUpPr fitToPage="1"/>
  </sheetPr>
  <dimension ref="A1:D760"/>
  <sheetViews>
    <sheetView zoomScale="80" zoomScaleNormal="80" workbookViewId="0">
      <pane ySplit="3" topLeftCell="A4" activePane="bottomLeft" state="frozen"/>
      <selection activeCell="G28" sqref="G28"/>
      <selection pane="bottomLeft" activeCell="B53" sqref="B53"/>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Breakdown'!B12</f>
        <v xml:space="preserve">2.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n0ltpnHz1kFEm2RZ1vJTvXh7kh9UsVGVdg/88FeNR+SVInGl3G/7qeOFx9lJRTB3gtm+GDH9trbhGFfyJYthdQ==" saltValue="vNBZ/eSk9sdds+thYgs7qw=="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5DD5A383-E353-4505-BE00-0816FBCE4950}">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0CE7C-7E4B-4369-A132-3A47A86AF71E}">
  <sheetPr codeName="Sheet9">
    <tabColor rgb="FFCCFF66"/>
    <pageSetUpPr fitToPage="1"/>
  </sheetPr>
  <dimension ref="A1:D760"/>
  <sheetViews>
    <sheetView zoomScale="80" zoomScaleNormal="80" workbookViewId="0">
      <pane ySplit="3" topLeftCell="A103" activePane="bottomLeft" state="frozen"/>
      <selection activeCell="G28" sqref="G28"/>
      <selection pane="bottomLeft" activeCell="B130" sqref="B130"/>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Breakdown'!B13</f>
        <v xml:space="preserve">3.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byuCsYkNwjDQNkVdOFQasO5m0EpwDgZHBDrrKvvzOOVJSqARPfpgoRi6OKmUeWUuqtY0teEcJmos/XfZL0C72g==" saltValue="cL0tM9HrlJ4m5wJVmMf3fg=="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33A7C524-D97A-4BD9-8501-97889B073A8B}">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71DDB-6410-4E85-92D4-EF3455817AF4}">
  <sheetPr codeName="Sheet10">
    <tabColor rgb="FFCCFF66"/>
    <pageSetUpPr fitToPage="1"/>
  </sheetPr>
  <dimension ref="A1:D760"/>
  <sheetViews>
    <sheetView zoomScale="80" zoomScaleNormal="80" workbookViewId="0">
      <pane ySplit="3" topLeftCell="A4" activePane="bottomLeft" state="frozen"/>
      <selection activeCell="G28" sqref="G28"/>
      <selection pane="bottomLeft" activeCell="B131" sqref="B131:C131"/>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Breakdown'!B14</f>
        <v xml:space="preserve">4.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lctZm2cCcaLTWg+8B9NK5K07i+HBJjpvJkbzEuyRVZjSm2gzzzFGZs2MyQyYmttmuM4S6C/YKc6vx0a+3+Db/A==" saltValue="BWjHVo+1gSIbr5u7zENyvQ=="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05FD959D-6727-4C06-85CB-A0901895E6A2}">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F6EAF-0B7F-43FF-B20D-BF14BBF485E6}">
  <sheetPr codeName="Sheet11">
    <tabColor rgb="FFCCFF66"/>
    <pageSetUpPr fitToPage="1"/>
  </sheetPr>
  <dimension ref="A1:D760"/>
  <sheetViews>
    <sheetView zoomScale="80" zoomScaleNormal="80" workbookViewId="0">
      <pane ySplit="3" topLeftCell="A4" activePane="bottomLeft" state="frozen"/>
      <selection activeCell="G28" sqref="G28"/>
      <selection pane="bottomLeft" activeCell="B53" sqref="B53"/>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Breakdown'!B15</f>
        <v xml:space="preserve">5.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rI2ku6F0OPF20xHv6X8PcVyT2DPMnGgWCMkUPJu23FOe0YofV3w1eUkn2g+rCfFnokYjq6IwU80HR4YnlyRVKQ==" saltValue="s2wl/ArUwrxPwqP/CQ9Ixw=="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D9024673-F860-4436-B37E-074F20AC7E41}">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05141-1427-4D40-B99D-A148E50392FF}">
  <sheetPr codeName="Sheet14">
    <tabColor rgb="FFCCFF66"/>
    <pageSetUpPr fitToPage="1"/>
  </sheetPr>
  <dimension ref="A1:D760"/>
  <sheetViews>
    <sheetView zoomScale="80" zoomScaleNormal="80" workbookViewId="0">
      <pane ySplit="3" topLeftCell="A4" activePane="bottomLeft" state="frozen"/>
      <selection activeCell="G28" sqref="G28"/>
      <selection pane="bottomLeft" activeCell="B53" sqref="B53"/>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Breakdown'!B16</f>
        <v xml:space="preserve">6.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u7gIevDw6Wp0p9LK9Mx6IUvANvrDHJ80qTlche/qFszFMS2356O96GsP18eXCuzIITVMHtofvFC/SBsmv6zLmA==" saltValue="HzFAhcZQL1jv2v9BsqAo0A=="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5184C75E-D10A-49E9-A972-80A9448E0865}">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CA8E6-3D8A-441E-B630-A6642E7565A9}">
  <sheetPr codeName="Sheet12">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Breakdown'!B17</f>
        <v xml:space="preserve">7.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oBiCf8FUtG8r9WXkLi//9B/2bYa1CU6GQ+6X8EPCesnsHyYzNePanHKgSeh4brOWoIHLy0m4efx/crH5mJqjQQ==" saltValue="xG4wDYsM+JgECXr+RbfvRg=="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2B4C7EAB-754C-4B26-920B-0E0D84243824}">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65A6D-B79D-40A3-B2EE-99805A68A5D0}">
  <sheetPr codeName="Sheet13">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Breakdown'!B18</f>
        <v xml:space="preserve">8.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S8TSlkvMsBB5tSenfy+jVZfHCfQNQcsg360J4p1BDBeFE7li7913N8f/CmYQXiyr6tgrlmuU/tHri2WD2ou7Mw==" saltValue="R8/+FyynmzHeGkqxne/Q7Q=="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3AE17B0E-3177-4961-996E-4E87DC565B04}">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F0D95-4753-424E-B172-F8B89F49A14C}">
  <sheetPr codeName="Sheet1"/>
  <dimension ref="A5:E22"/>
  <sheetViews>
    <sheetView tabSelected="1" zoomScale="85" zoomScaleNormal="85" workbookViewId="0">
      <selection activeCell="C8" sqref="C8:E8"/>
    </sheetView>
  </sheetViews>
  <sheetFormatPr defaultColWidth="9.1796875" defaultRowHeight="14.5" x14ac:dyDescent="0.35"/>
  <cols>
    <col min="1" max="1" width="9.1796875" style="19" customWidth="1"/>
    <col min="2" max="4" width="23.26953125" style="19" customWidth="1"/>
    <col min="5" max="5" width="63" style="19" customWidth="1"/>
    <col min="6" max="16384" width="9.1796875" style="19"/>
  </cols>
  <sheetData>
    <row r="5" spans="1:5" ht="21" x14ac:dyDescent="0.5">
      <c r="B5" s="261" t="s">
        <v>0</v>
      </c>
      <c r="C5" s="262"/>
      <c r="D5" s="262"/>
      <c r="E5" s="262"/>
    </row>
    <row r="6" spans="1:5" x14ac:dyDescent="0.35">
      <c r="B6" s="267"/>
      <c r="C6" s="268"/>
      <c r="D6" s="268"/>
      <c r="E6" s="268"/>
    </row>
    <row r="8" spans="1:5" ht="39.75" customHeight="1" x14ac:dyDescent="0.35">
      <c r="A8" s="249" t="s">
        <v>1</v>
      </c>
      <c r="B8" s="69" t="s">
        <v>2</v>
      </c>
      <c r="C8" s="295" t="s">
        <v>318</v>
      </c>
      <c r="D8" s="295"/>
      <c r="E8" s="295"/>
    </row>
    <row r="9" spans="1:5" ht="39.75" customHeight="1" x14ac:dyDescent="0.35">
      <c r="A9" s="250"/>
      <c r="B9" s="69" t="s">
        <v>3</v>
      </c>
      <c r="C9" s="259"/>
      <c r="D9" s="258"/>
      <c r="E9" s="258"/>
    </row>
    <row r="10" spans="1:5" ht="24" customHeight="1" x14ac:dyDescent="0.35">
      <c r="A10" s="250"/>
      <c r="B10" s="69" t="s">
        <v>4</v>
      </c>
      <c r="C10" s="260">
        <v>0.7</v>
      </c>
      <c r="D10" s="260"/>
      <c r="E10" s="260"/>
    </row>
    <row r="11" spans="1:5" ht="24" customHeight="1" x14ac:dyDescent="0.35">
      <c r="A11" s="251"/>
      <c r="B11" s="69" t="s">
        <v>287</v>
      </c>
      <c r="C11" s="260">
        <v>0.25</v>
      </c>
      <c r="D11" s="260"/>
      <c r="E11" s="260"/>
    </row>
    <row r="12" spans="1:5" ht="77.25" customHeight="1" x14ac:dyDescent="0.35">
      <c r="A12" s="254" t="s">
        <v>5</v>
      </c>
      <c r="B12" s="263" t="s">
        <v>286</v>
      </c>
      <c r="C12" s="257"/>
      <c r="D12" s="257"/>
      <c r="E12" s="257"/>
    </row>
    <row r="13" spans="1:5" ht="143.25" customHeight="1" x14ac:dyDescent="0.35">
      <c r="A13" s="254"/>
      <c r="B13" s="257" t="s">
        <v>294</v>
      </c>
      <c r="C13" s="257"/>
      <c r="D13" s="257"/>
      <c r="E13" s="257"/>
    </row>
    <row r="14" spans="1:5" ht="52.5" customHeight="1" x14ac:dyDescent="0.35">
      <c r="A14" s="162" t="s">
        <v>291</v>
      </c>
      <c r="B14" s="255" t="s">
        <v>295</v>
      </c>
      <c r="C14" s="256"/>
      <c r="D14" s="256"/>
      <c r="E14" s="256"/>
    </row>
    <row r="15" spans="1:5" ht="116.25" customHeight="1" x14ac:dyDescent="0.35">
      <c r="A15" s="242" t="s">
        <v>315</v>
      </c>
      <c r="B15" s="257" t="s">
        <v>316</v>
      </c>
      <c r="C15" s="257"/>
      <c r="D15" s="257"/>
      <c r="E15" s="257"/>
    </row>
    <row r="16" spans="1:5" ht="66" customHeight="1" x14ac:dyDescent="0.35">
      <c r="A16" s="162" t="s">
        <v>6</v>
      </c>
      <c r="B16" s="264" t="s">
        <v>7</v>
      </c>
      <c r="C16" s="265"/>
      <c r="D16" s="265"/>
      <c r="E16" s="266"/>
    </row>
    <row r="17" spans="1:5" ht="48" customHeight="1" x14ac:dyDescent="0.35">
      <c r="A17" s="163" t="s">
        <v>8</v>
      </c>
      <c r="B17" s="257" t="s">
        <v>296</v>
      </c>
      <c r="C17" s="257"/>
      <c r="D17" s="257"/>
      <c r="E17" s="257"/>
    </row>
    <row r="18" spans="1:5" ht="409.5" customHeight="1" x14ac:dyDescent="0.35">
      <c r="A18" s="253" t="s">
        <v>9</v>
      </c>
      <c r="B18" s="256" t="s">
        <v>297</v>
      </c>
      <c r="C18" s="256"/>
      <c r="D18" s="256"/>
      <c r="E18" s="256"/>
    </row>
    <row r="19" spans="1:5" ht="379.5" customHeight="1" x14ac:dyDescent="0.35">
      <c r="A19" s="253"/>
      <c r="B19" s="255" t="s">
        <v>10</v>
      </c>
      <c r="C19" s="256"/>
      <c r="D19" s="256"/>
      <c r="E19" s="256"/>
    </row>
    <row r="20" spans="1:5" ht="112.5" customHeight="1" x14ac:dyDescent="0.35">
      <c r="A20" s="163" t="s">
        <v>292</v>
      </c>
      <c r="B20" s="252" t="s">
        <v>293</v>
      </c>
      <c r="C20" s="252"/>
      <c r="D20" s="252"/>
      <c r="E20" s="252"/>
    </row>
    <row r="21" spans="1:5" ht="149.25" customHeight="1" x14ac:dyDescent="0.35">
      <c r="A21" s="164" t="s">
        <v>11</v>
      </c>
      <c r="B21" s="256" t="s">
        <v>12</v>
      </c>
      <c r="C21" s="256"/>
      <c r="D21" s="256"/>
      <c r="E21" s="256"/>
    </row>
    <row r="22" spans="1:5" ht="132.75" customHeight="1" x14ac:dyDescent="0.35">
      <c r="A22" s="163" t="s">
        <v>13</v>
      </c>
      <c r="B22" s="252" t="s">
        <v>14</v>
      </c>
      <c r="C22" s="252"/>
      <c r="D22" s="252"/>
      <c r="E22" s="252"/>
    </row>
  </sheetData>
  <sheetProtection algorithmName="SHA-512" hashValue="+KOk/O7x7z0hFgsrcHeKC8ecxaJAJwT22tM9RwFhmQB690DZ1HFc01IiH6TjWKHk6onsb5EUyxhBaTDD0WJ3CQ==" saltValue="b+8kCWRc7dbUYJw0/wo1aA==" spinCount="100000" sheet="1" objects="1" scenarios="1" formatCells="0" formatColumns="0" formatRows="0"/>
  <mergeCells count="20">
    <mergeCell ref="B5:E5"/>
    <mergeCell ref="B12:E12"/>
    <mergeCell ref="B13:E13"/>
    <mergeCell ref="B16:E16"/>
    <mergeCell ref="B6:E6"/>
    <mergeCell ref="A8:A11"/>
    <mergeCell ref="B22:E22"/>
    <mergeCell ref="A18:A19"/>
    <mergeCell ref="A12:A13"/>
    <mergeCell ref="B14:E14"/>
    <mergeCell ref="B17:E17"/>
    <mergeCell ref="B18:E18"/>
    <mergeCell ref="B19:E19"/>
    <mergeCell ref="C8:E8"/>
    <mergeCell ref="C9:E9"/>
    <mergeCell ref="C10:E10"/>
    <mergeCell ref="B21:E21"/>
    <mergeCell ref="C11:E11"/>
    <mergeCell ref="B20:E20"/>
    <mergeCell ref="B15:E15"/>
  </mergeCells>
  <dataValidations count="2">
    <dataValidation allowBlank="1" showInputMessage="1" showErrorMessage="1" promptTitle="Project name" prompt="Fill in your project's name" sqref="C9:E9" xr:uid="{EBF9BEE1-E5BE-4B69-9529-6DA580401A18}"/>
    <dataValidation allowBlank="1" showInputMessage="1" showErrorMessage="1" promptTitle="Call Number" prompt="Input call number, e.g.: EUSPA/GRANT/20XX/YY" sqref="C8:E8" xr:uid="{770D25BD-C0FF-4312-BCDE-8F5F88AD4623}"/>
  </dataValidation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4BA81-4EF0-4F73-91B2-CE5D09677FF3}">
  <sheetPr codeName="Sheet15">
    <tabColor rgb="FFCCFF66"/>
    <pageSetUpPr fitToPage="1"/>
  </sheetPr>
  <dimension ref="A1:D760"/>
  <sheetViews>
    <sheetView zoomScaleNormal="100" workbookViewId="0">
      <pane ySplit="3" topLeftCell="A15"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Breakdown'!B19</f>
        <v xml:space="preserve">9.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KYZvB6zngoaHkJOfZVHb5tcLl6L7usxRN7ErWked1LhP7d0o/D8fNNAon0zgc4BPXQt5rymwYIdWBENwqwmxtg==" saltValue="8IcuxNPIctahYqhaXa2qWA=="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85D015D2-2D13-47B7-9103-BFCD5E6FFCEB}">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B51FA-96EF-4B73-BBE2-B88FF13924C5}">
  <sheetPr codeName="Sheet16">
    <tabColor rgb="FFCCFF66"/>
    <pageSetUpPr fitToPage="1"/>
  </sheetPr>
  <dimension ref="A1:D760"/>
  <sheetViews>
    <sheetView zoomScaleNormal="100" workbookViewId="0">
      <pane ySplit="3" topLeftCell="A15"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Breakdown'!B20</f>
        <v xml:space="preserve">10.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cHAp1fTlj+auoT3AEbYQRH2YJCYBJiPyOqaS8LRrkesFkR0HV7MZucqRe2askSyG8WZriCNtRKwsB/Pm0YlZVQ==" saltValue="UoC2RCj1n5nzOrIQ8zt0Eg=="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4DD2F477-D686-4D78-86B6-7B0D80597EEA}">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D367-D70B-498D-8F69-45A2F873A885}">
  <sheetPr codeName="Sheet112">
    <tabColor rgb="FFCCFF66"/>
    <pageSetUpPr fitToPage="1"/>
  </sheetPr>
  <dimension ref="A1:D760"/>
  <sheetViews>
    <sheetView zoomScaleNormal="100" workbookViewId="0">
      <pane ySplit="3" topLeftCell="A9"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Breakdown'!B21</f>
        <v xml:space="preserve">11.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6jcZqpvOqt4j6+bv3TzB0Yv4muVdmCMOWkzMNr0dEk+HADRku9d+a+DBk6Yb4i1NYAdqL15xGi8PpK+HbKDUng==" saltValue="1SfulbL2LIThc6qQ4+AlmQ=="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CC214E8A-1029-42B8-8F86-10EFF608F85D}">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CFBE4-E194-4008-86DA-0CF62BE787FE}">
  <sheetPr codeName="Sheet17">
    <tabColor rgb="FFCCFF66"/>
    <pageSetUpPr fitToPage="1"/>
  </sheetPr>
  <dimension ref="A1:D760"/>
  <sheetViews>
    <sheetView zoomScaleNormal="100" workbookViewId="0">
      <pane ySplit="3" topLeftCell="A9"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Breakdown'!B22</f>
        <v xml:space="preserve">12.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9RbLsz28ZVTAf7EpJ0eHPS0vL+XJXiFpfjg6twZerBU+dJLBri/JpgMvfFcqD4OKzYtM2hJ90Ga/mYRfeZspog==" saltValue="C1jCbl0CrzZljKBAjB+YPg=="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D533F7ED-5237-4C1A-AA5C-8B4210D35A12}">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ED94C-20F0-498D-9A74-5D5824BE4CE8}">
  <sheetPr codeName="Sheet18">
    <tabColor rgb="FFCCFF66"/>
    <pageSetUpPr fitToPage="1"/>
  </sheetPr>
  <dimension ref="A1:D760"/>
  <sheetViews>
    <sheetView zoomScaleNormal="100" workbookViewId="0">
      <pane ySplit="3" topLeftCell="A6"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Breakdown'!B23</f>
        <v xml:space="preserve">13.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DJ9lkWtvOaVy9aB/JUCTazCOPZTZBFxGTDmFWhrrI8vq9w7okdRGH6M6dB3a0gRRTZ6BuK3ZatiohrurMlKqhA==" saltValue="pBwxxsctrsSJmFPe1dwZFA=="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927EFCA8-D65E-46C9-BEC0-3D1D48FC6B47}">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4E0B9-6800-4365-A3C7-C1EBE09B80EE}">
  <sheetPr codeName="Sheet19">
    <tabColor rgb="FFCCFF66"/>
    <pageSetUpPr fitToPage="1"/>
  </sheetPr>
  <dimension ref="A1:D760"/>
  <sheetViews>
    <sheetView zoomScaleNormal="100" workbookViewId="0">
      <pane ySplit="3" topLeftCell="A6"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Breakdown'!B24</f>
        <v xml:space="preserve">14.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k3tGbjuOx6lmd5cVLmIabeZ+O6ufG0NG//SH2dPOJ84UL9ZQAbk4MDxONrJcNQXJ43q7s2m84nuQMy9KmIubqw==" saltValue="ikBH7OW72Xz5tnmCxnGolQ=="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B893A5CF-CA1E-480A-983A-ECD6F7777455}">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CA760-FDE0-4DE7-B350-CD1051E72B0C}">
  <sheetPr codeName="Sheet20">
    <tabColor rgb="FFCCFF66"/>
    <pageSetUpPr fitToPage="1"/>
  </sheetPr>
  <dimension ref="A1:D760"/>
  <sheetViews>
    <sheetView zoomScaleNormal="100" workbookViewId="0">
      <pane ySplit="3" topLeftCell="A15"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Breakdown'!B25</f>
        <v xml:space="preserve">15.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drgWqXSHRtVCthuv/SmYe1bBTlJRUrjzzuS1pGe9Ncra5x7eW3aVXsOLgM850Ra6GKdZoCbjsOiC02hgi2tmrA==" saltValue="jieN5EtkB6n/8JjB/ja72w=="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28868965-580F-4AA1-A425-BEEC60C179FD}">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69054-C06C-44E0-9F13-8A9E771E64F3}">
  <sheetPr codeName="Sheet21">
    <tabColor rgb="FFCCFF66"/>
    <pageSetUpPr fitToPage="1"/>
  </sheetPr>
  <dimension ref="A1:D760"/>
  <sheetViews>
    <sheetView zoomScaleNormal="100" workbookViewId="0">
      <pane ySplit="3" topLeftCell="A12"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Breakdown'!B26</f>
        <v xml:space="preserve">16.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MYv+31vbj3CrGH8RELLdkDGQWadHtvfkxZRaQzIHdXk0Hx1pWGjHRNb2zm1ExPTFj0TM/JmrIopSOhfrr6xYWg==" saltValue="Y6tiBDxNSxLkmGF8xUnBWQ=="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7568D3A6-BBF1-4850-8F5E-422E07B1D600}">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CF098-E834-4D54-9454-34593EE2C0AD}">
  <sheetPr codeName="Sheet22">
    <tabColor rgb="FFCCFF66"/>
    <pageSetUpPr fitToPage="1"/>
  </sheetPr>
  <dimension ref="A1:D760"/>
  <sheetViews>
    <sheetView zoomScaleNormal="100" workbookViewId="0">
      <pane ySplit="3" topLeftCell="A9"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Breakdown'!B27</f>
        <v xml:space="preserve">17.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keDnxsKBb0wEtQe+qEohFVXi+yCuMjrav8sra5NAsN4+6dIFpe0UhEhGhrclhnIiF2VXB5ItmOa2CxW20CGyow==" saltValue="vZVsDStppXcNAVmMVW1Fcg=="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D512AEF6-8A3E-426A-B816-A1EF92C8FA0F}">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FD34F-F7D0-4064-8BD5-5F2D0BF4E9D4}">
  <sheetPr codeName="Sheet23">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Breakdown'!B28</f>
        <v xml:space="preserve">18.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MB1Gdjt42zvS1gYOWsPmFpNrGzMwdybnE69O9ENFmx5pbci6jEpIqH9aehP2sv246SN9s92radhGrEpMgudQuQ==" saltValue="+L9HCjthOWrzYGZK8Dl1PQ=="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E3AEC41D-C57F-4BDD-8FF7-DE8E93B1FBF0}">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DACE7-EBC6-4C29-AA41-722A2F114125}">
  <sheetPr codeName="Sheet3"/>
  <dimension ref="A1:F36"/>
  <sheetViews>
    <sheetView zoomScaleNormal="100" workbookViewId="0">
      <selection activeCell="C7" sqref="C7"/>
    </sheetView>
  </sheetViews>
  <sheetFormatPr defaultRowHeight="14.5" x14ac:dyDescent="0.35"/>
  <cols>
    <col min="1" max="1" width="4.453125" customWidth="1"/>
    <col min="2" max="2" width="9.7265625" customWidth="1"/>
    <col min="3" max="3" width="14.54296875" customWidth="1"/>
    <col min="4" max="4" width="27.54296875" customWidth="1"/>
    <col min="5" max="5" width="14.1796875" customWidth="1"/>
    <col min="6" max="6" width="21.54296875" customWidth="1"/>
  </cols>
  <sheetData>
    <row r="1" spans="1:6" ht="25.5" customHeight="1" x14ac:dyDescent="0.4">
      <c r="A1" s="70" t="s">
        <v>17</v>
      </c>
      <c r="B1" s="83"/>
      <c r="C1" s="71" t="str">
        <f>Instructions!C8</f>
        <v>EUSPA/GRANT/01/2026</v>
      </c>
    </row>
    <row r="2" spans="1:6" ht="25.5" customHeight="1" x14ac:dyDescent="0.4">
      <c r="A2" s="70" t="s">
        <v>18</v>
      </c>
      <c r="B2" s="83"/>
      <c r="C2" s="71">
        <f>Instructions!C9</f>
        <v>0</v>
      </c>
    </row>
    <row r="4" spans="1:6" ht="21" x14ac:dyDescent="0.5">
      <c r="C4" s="37" t="s">
        <v>275</v>
      </c>
    </row>
    <row r="5" spans="1:6" ht="15" thickBot="1" x14ac:dyDescent="0.4"/>
    <row r="6" spans="1:6" ht="15" thickBot="1" x14ac:dyDescent="0.4">
      <c r="A6" s="19"/>
      <c r="B6" s="72" t="s">
        <v>19</v>
      </c>
      <c r="C6" s="74" t="s">
        <v>20</v>
      </c>
      <c r="D6" s="74" t="s">
        <v>21</v>
      </c>
      <c r="E6" s="74" t="s">
        <v>22</v>
      </c>
      <c r="F6" s="75" t="s">
        <v>23</v>
      </c>
    </row>
    <row r="7" spans="1:6" x14ac:dyDescent="0.35">
      <c r="A7" s="166" t="str">
        <f>B7&amp;". "&amp;E7</f>
        <v xml:space="preserve">1. </v>
      </c>
      <c r="B7" s="206">
        <v>1</v>
      </c>
      <c r="C7" s="186" t="s">
        <v>24</v>
      </c>
      <c r="D7" s="136"/>
      <c r="E7" s="136"/>
      <c r="F7" s="199"/>
    </row>
    <row r="8" spans="1:6" x14ac:dyDescent="0.35">
      <c r="A8" s="166" t="str">
        <f t="shared" ref="A8:A36" si="0">B8&amp;". "&amp;E8</f>
        <v xml:space="preserve">2. </v>
      </c>
      <c r="B8" s="207">
        <f t="shared" ref="B8:B14" si="1">IF(C8="Beneficiary",ROUND(B7+1,0),IF(OR(C8="Affiliated Entity",C7="Affiliated Entity"),B7+0.1,ROUND(B7+1,0)))</f>
        <v>2</v>
      </c>
      <c r="C8" s="132"/>
      <c r="D8" s="169"/>
      <c r="E8" s="169"/>
      <c r="F8" s="200"/>
    </row>
    <row r="9" spans="1:6" x14ac:dyDescent="0.35">
      <c r="A9" s="166" t="str">
        <f t="shared" si="0"/>
        <v xml:space="preserve">3. </v>
      </c>
      <c r="B9" s="207">
        <f t="shared" si="1"/>
        <v>3</v>
      </c>
      <c r="C9" s="132"/>
      <c r="D9" s="169"/>
      <c r="E9" s="169"/>
      <c r="F9" s="200"/>
    </row>
    <row r="10" spans="1:6" x14ac:dyDescent="0.35">
      <c r="A10" s="166" t="str">
        <f t="shared" si="0"/>
        <v xml:space="preserve">4. </v>
      </c>
      <c r="B10" s="207">
        <f t="shared" si="1"/>
        <v>4</v>
      </c>
      <c r="C10" s="132"/>
      <c r="D10" s="169"/>
      <c r="E10" s="169"/>
      <c r="F10" s="200"/>
    </row>
    <row r="11" spans="1:6" x14ac:dyDescent="0.35">
      <c r="A11" s="166" t="str">
        <f t="shared" si="0"/>
        <v xml:space="preserve">5. </v>
      </c>
      <c r="B11" s="207">
        <f t="shared" si="1"/>
        <v>5</v>
      </c>
      <c r="C11" s="132"/>
      <c r="D11" s="169"/>
      <c r="E11" s="169"/>
      <c r="F11" s="200"/>
    </row>
    <row r="12" spans="1:6" x14ac:dyDescent="0.35">
      <c r="A12" s="166" t="str">
        <f t="shared" si="0"/>
        <v xml:space="preserve">6. </v>
      </c>
      <c r="B12" s="207">
        <f t="shared" si="1"/>
        <v>6</v>
      </c>
      <c r="C12" s="132"/>
      <c r="D12" s="169"/>
      <c r="E12" s="169"/>
      <c r="F12" s="200"/>
    </row>
    <row r="13" spans="1:6" x14ac:dyDescent="0.35">
      <c r="A13" s="166" t="str">
        <f t="shared" si="0"/>
        <v xml:space="preserve">7. </v>
      </c>
      <c r="B13" s="207">
        <f t="shared" si="1"/>
        <v>7</v>
      </c>
      <c r="C13" s="132"/>
      <c r="D13" s="169"/>
      <c r="E13" s="169"/>
      <c r="F13" s="200"/>
    </row>
    <row r="14" spans="1:6" x14ac:dyDescent="0.35">
      <c r="A14" s="166" t="str">
        <f t="shared" si="0"/>
        <v xml:space="preserve">8. </v>
      </c>
      <c r="B14" s="207">
        <f t="shared" si="1"/>
        <v>8</v>
      </c>
      <c r="C14" s="132"/>
      <c r="D14" s="169"/>
      <c r="E14" s="169"/>
      <c r="F14" s="200"/>
    </row>
    <row r="15" spans="1:6" x14ac:dyDescent="0.35">
      <c r="A15" s="166" t="str">
        <f t="shared" si="0"/>
        <v xml:space="preserve">9. </v>
      </c>
      <c r="B15" s="207">
        <f t="shared" ref="B15:B36" si="2">IF(C15="Beneficiary",ROUND(B14+1,0),IF(OR(C15="Affiliated Entity",C14="Affiliated Entity"),B14+0.1,ROUND(B14+1,0)))</f>
        <v>9</v>
      </c>
      <c r="C15" s="132"/>
      <c r="D15" s="169"/>
      <c r="E15" s="169"/>
      <c r="F15" s="200"/>
    </row>
    <row r="16" spans="1:6" x14ac:dyDescent="0.35">
      <c r="A16" s="166" t="str">
        <f t="shared" si="0"/>
        <v xml:space="preserve">10. </v>
      </c>
      <c r="B16" s="207">
        <f t="shared" si="2"/>
        <v>10</v>
      </c>
      <c r="C16" s="132"/>
      <c r="D16" s="169"/>
      <c r="E16" s="169"/>
      <c r="F16" s="200"/>
    </row>
    <row r="17" spans="1:6" x14ac:dyDescent="0.35">
      <c r="A17" s="166" t="str">
        <f t="shared" si="0"/>
        <v xml:space="preserve">11. </v>
      </c>
      <c r="B17" s="207">
        <f t="shared" si="2"/>
        <v>11</v>
      </c>
      <c r="C17" s="132"/>
      <c r="D17" s="169"/>
      <c r="E17" s="169"/>
      <c r="F17" s="200"/>
    </row>
    <row r="18" spans="1:6" x14ac:dyDescent="0.35">
      <c r="A18" s="166" t="str">
        <f t="shared" si="0"/>
        <v xml:space="preserve">12. </v>
      </c>
      <c r="B18" s="207">
        <f t="shared" si="2"/>
        <v>12</v>
      </c>
      <c r="C18" s="132"/>
      <c r="D18" s="169"/>
      <c r="E18" s="169"/>
      <c r="F18" s="200"/>
    </row>
    <row r="19" spans="1:6" x14ac:dyDescent="0.35">
      <c r="A19" s="166" t="str">
        <f t="shared" si="0"/>
        <v xml:space="preserve">13. </v>
      </c>
      <c r="B19" s="207">
        <f t="shared" si="2"/>
        <v>13</v>
      </c>
      <c r="C19" s="132"/>
      <c r="D19" s="169"/>
      <c r="E19" s="169"/>
      <c r="F19" s="200"/>
    </row>
    <row r="20" spans="1:6" x14ac:dyDescent="0.35">
      <c r="A20" s="166" t="str">
        <f t="shared" si="0"/>
        <v xml:space="preserve">14. </v>
      </c>
      <c r="B20" s="207">
        <f t="shared" si="2"/>
        <v>14</v>
      </c>
      <c r="C20" s="132"/>
      <c r="D20" s="169"/>
      <c r="E20" s="169"/>
      <c r="F20" s="200"/>
    </row>
    <row r="21" spans="1:6" x14ac:dyDescent="0.35">
      <c r="A21" s="166" t="str">
        <f t="shared" si="0"/>
        <v xml:space="preserve">15. </v>
      </c>
      <c r="B21" s="207">
        <f t="shared" si="2"/>
        <v>15</v>
      </c>
      <c r="C21" s="132"/>
      <c r="D21" s="169"/>
      <c r="E21" s="169"/>
      <c r="F21" s="200"/>
    </row>
    <row r="22" spans="1:6" x14ac:dyDescent="0.35">
      <c r="A22" s="166" t="str">
        <f t="shared" si="0"/>
        <v xml:space="preserve">16. </v>
      </c>
      <c r="B22" s="207">
        <f t="shared" si="2"/>
        <v>16</v>
      </c>
      <c r="C22" s="132"/>
      <c r="D22" s="169"/>
      <c r="E22" s="169"/>
      <c r="F22" s="200"/>
    </row>
    <row r="23" spans="1:6" x14ac:dyDescent="0.35">
      <c r="A23" s="166" t="str">
        <f t="shared" si="0"/>
        <v xml:space="preserve">17. </v>
      </c>
      <c r="B23" s="207">
        <f t="shared" si="2"/>
        <v>17</v>
      </c>
      <c r="C23" s="132"/>
      <c r="D23" s="169"/>
      <c r="E23" s="169"/>
      <c r="F23" s="200"/>
    </row>
    <row r="24" spans="1:6" x14ac:dyDescent="0.35">
      <c r="A24" s="166" t="str">
        <f t="shared" si="0"/>
        <v xml:space="preserve">18. </v>
      </c>
      <c r="B24" s="207">
        <f t="shared" si="2"/>
        <v>18</v>
      </c>
      <c r="C24" s="132"/>
      <c r="D24" s="169"/>
      <c r="E24" s="169"/>
      <c r="F24" s="200"/>
    </row>
    <row r="25" spans="1:6" x14ac:dyDescent="0.35">
      <c r="A25" s="166" t="str">
        <f t="shared" si="0"/>
        <v xml:space="preserve">19. </v>
      </c>
      <c r="B25" s="207">
        <f t="shared" si="2"/>
        <v>19</v>
      </c>
      <c r="C25" s="132"/>
      <c r="D25" s="169"/>
      <c r="E25" s="169"/>
      <c r="F25" s="200"/>
    </row>
    <row r="26" spans="1:6" x14ac:dyDescent="0.35">
      <c r="A26" s="166" t="str">
        <f t="shared" si="0"/>
        <v xml:space="preserve">20. </v>
      </c>
      <c r="B26" s="207">
        <f t="shared" si="2"/>
        <v>20</v>
      </c>
      <c r="C26" s="132"/>
      <c r="D26" s="169"/>
      <c r="E26" s="169"/>
      <c r="F26" s="200"/>
    </row>
    <row r="27" spans="1:6" x14ac:dyDescent="0.35">
      <c r="A27" s="166" t="str">
        <f t="shared" si="0"/>
        <v xml:space="preserve">21. </v>
      </c>
      <c r="B27" s="207">
        <f t="shared" si="2"/>
        <v>21</v>
      </c>
      <c r="C27" s="132"/>
      <c r="D27" s="169"/>
      <c r="E27" s="169"/>
      <c r="F27" s="200"/>
    </row>
    <row r="28" spans="1:6" x14ac:dyDescent="0.35">
      <c r="A28" s="166" t="str">
        <f t="shared" si="0"/>
        <v xml:space="preserve">22. </v>
      </c>
      <c r="B28" s="207">
        <f t="shared" si="2"/>
        <v>22</v>
      </c>
      <c r="C28" s="132"/>
      <c r="D28" s="169"/>
      <c r="E28" s="169"/>
      <c r="F28" s="200"/>
    </row>
    <row r="29" spans="1:6" x14ac:dyDescent="0.35">
      <c r="A29" s="166" t="str">
        <f t="shared" si="0"/>
        <v xml:space="preserve">23. </v>
      </c>
      <c r="B29" s="207">
        <f t="shared" si="2"/>
        <v>23</v>
      </c>
      <c r="C29" s="132"/>
      <c r="D29" s="169"/>
      <c r="E29" s="169"/>
      <c r="F29" s="200"/>
    </row>
    <row r="30" spans="1:6" x14ac:dyDescent="0.35">
      <c r="A30" s="166" t="str">
        <f t="shared" si="0"/>
        <v xml:space="preserve">24. </v>
      </c>
      <c r="B30" s="207">
        <f t="shared" si="2"/>
        <v>24</v>
      </c>
      <c r="C30" s="132"/>
      <c r="D30" s="169"/>
      <c r="E30" s="169"/>
      <c r="F30" s="200"/>
    </row>
    <row r="31" spans="1:6" x14ac:dyDescent="0.35">
      <c r="A31" s="166" t="str">
        <f t="shared" si="0"/>
        <v xml:space="preserve">25. </v>
      </c>
      <c r="B31" s="207">
        <f t="shared" si="2"/>
        <v>25</v>
      </c>
      <c r="C31" s="132"/>
      <c r="D31" s="169"/>
      <c r="E31" s="169"/>
      <c r="F31" s="200"/>
    </row>
    <row r="32" spans="1:6" x14ac:dyDescent="0.35">
      <c r="A32" s="166" t="str">
        <f t="shared" si="0"/>
        <v xml:space="preserve">26. </v>
      </c>
      <c r="B32" s="207">
        <f t="shared" si="2"/>
        <v>26</v>
      </c>
      <c r="C32" s="132"/>
      <c r="D32" s="169"/>
      <c r="E32" s="169"/>
      <c r="F32" s="200"/>
    </row>
    <row r="33" spans="1:6" x14ac:dyDescent="0.35">
      <c r="A33" s="166" t="str">
        <f t="shared" si="0"/>
        <v xml:space="preserve">27. </v>
      </c>
      <c r="B33" s="207">
        <f t="shared" si="2"/>
        <v>27</v>
      </c>
      <c r="C33" s="132"/>
      <c r="D33" s="169"/>
      <c r="E33" s="169"/>
      <c r="F33" s="200"/>
    </row>
    <row r="34" spans="1:6" x14ac:dyDescent="0.35">
      <c r="A34" s="166" t="str">
        <f t="shared" si="0"/>
        <v xml:space="preserve">28. </v>
      </c>
      <c r="B34" s="207">
        <f t="shared" si="2"/>
        <v>28</v>
      </c>
      <c r="C34" s="132"/>
      <c r="D34" s="169"/>
      <c r="E34" s="169"/>
      <c r="F34" s="200"/>
    </row>
    <row r="35" spans="1:6" x14ac:dyDescent="0.35">
      <c r="A35" s="166" t="str">
        <f t="shared" si="0"/>
        <v xml:space="preserve">29. </v>
      </c>
      <c r="B35" s="207">
        <f t="shared" si="2"/>
        <v>29</v>
      </c>
      <c r="C35" s="132"/>
      <c r="D35" s="169"/>
      <c r="E35" s="169"/>
      <c r="F35" s="200"/>
    </row>
    <row r="36" spans="1:6" ht="15" thickBot="1" x14ac:dyDescent="0.4">
      <c r="A36" s="166" t="str">
        <f t="shared" si="0"/>
        <v xml:space="preserve">30. </v>
      </c>
      <c r="B36" s="208">
        <f t="shared" si="2"/>
        <v>30</v>
      </c>
      <c r="C36" s="141"/>
      <c r="D36" s="170"/>
      <c r="E36" s="170"/>
      <c r="F36" s="201"/>
    </row>
  </sheetData>
  <sheetProtection algorithmName="SHA-512" hashValue="7JCHTm0uqxK/YSVxbqKCJOsBXcnfRy0bff7lfoxR4BdwZhhXTVZIG43p1gsGqP2tiikzqCPZa0Abv4dIU2qGPQ==" saltValue="LtFZyzEbkpOz7bUAPbQd+g==" spinCount="100000" sheet="1" objects="1" scenarios="1" formatCells="0" formatColumns="0" formatRows="0"/>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08C860F-1A89-4EB6-8128-65EB155CFBD2}">
          <x14:formula1>
            <xm:f>'drop down'!$B$3:$B$4</xm:f>
          </x14:formula1>
          <xm:sqref>C8:C36</xm:sqref>
        </x14:dataValidation>
        <x14:dataValidation type="list" allowBlank="1" showInputMessage="1" showErrorMessage="1" xr:uid="{CA5706FF-A973-47A7-91FD-5921B2B9DBEA}">
          <x14:formula1>
            <xm:f>'SME base CountryList'!$A$2:$A$164</xm:f>
          </x14:formula1>
          <xm:sqref>F7:F36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BFBCA-8025-4ECD-B03C-BED207253634}">
  <sheetPr codeName="Sheet24">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Breakdown'!B29</f>
        <v xml:space="preserve">19.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Ge0XrUuCDoSHaPuLWOhhfZoLqQJFNMA78n+w9PxwKyGfFL4f8vxgGf/ib+tBeOAHVVEQng0IDoWeo4F+iNi1CA==" saltValue="OaBsqLf45AdPCGjRDWWRVQ=="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2E212DA1-13FA-47F3-8D02-967B036443F4}">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FCB62-AD1D-45D0-B64B-6595C58ECD14}">
  <sheetPr codeName="Sheet25">
    <tabColor rgb="FFCCFF66"/>
    <pageSetUpPr fitToPage="1"/>
  </sheetPr>
  <dimension ref="A1:D760"/>
  <sheetViews>
    <sheetView zoomScaleNormal="100" workbookViewId="0">
      <pane ySplit="3" topLeftCell="A21"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Breakdown'!B30</f>
        <v xml:space="preserve">20.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Im02tqQfG1gI4dWeRDgpv9N4t9pbmKO8xrDqy/Q4lNDF1Cve8807CifxzH2LC5T0yyE6grC/otnRPeRNiGc9Bg==" saltValue="jc4mjGHd0/dkXtwbtgJxDA=="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AE88F2BD-9721-42BE-9DAF-1235814872AD}">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3D66F-36A3-4B27-8D3F-2D01464F4E8A}">
  <sheetPr codeName="Sheet113">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Breakdown'!B31</f>
        <v xml:space="preserve">21.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zaNJuGCKf73FBENzwQDBsjRgBJUK7JzYyd0ngvwiAsXzGkXyaYNf0+xPofNCUEdU/MT5iIfSAIW1XQqEg4AlqQ==" saltValue="IDMQiYfEpN/tkLHGRa9Ebg=="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4448223F-6B20-4743-9C09-669126B4186B}">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F6EF0-6602-48C0-9033-79C04783935F}">
  <sheetPr codeName="Sheet26">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Breakdown'!B32</f>
        <v xml:space="preserve">22.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qLM8nyR8ym9jPkA/ii4RnqdWimjFJ2fkNmJbfyW6BaUztafaqvOJCI6aDE5fxlrvGIFZn/wp50p8SLzjzno27A==" saltValue="grACkQMz6IFbeUzCjc2KLA=="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53E8E316-7C54-47D6-B3D7-745FC67FC35B}">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004A8-796C-46AC-9CF8-2B6DF5EFE8DF}">
  <sheetPr codeName="Sheet27">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Breakdown'!B33</f>
        <v xml:space="preserve">23.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2TLO3C83O8FNQnuY+q4Al9tWR8gQYJFHO3SC3tm2KTneE0f9VgKDLBhU+B3nLucmfW16v70S2NhRhy6kwm3GUQ==" saltValue="jX0Lu/SBWJOGtJSJtFs3oQ=="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7C84DB69-FA53-4714-A3EA-B9205160D0C3}">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EA1BB-EE21-4AC7-8AEC-A9AC4D715764}">
  <sheetPr codeName="Sheet28">
    <tabColor rgb="FFCCFF66"/>
    <pageSetUpPr fitToPage="1"/>
  </sheetPr>
  <dimension ref="A1:D760"/>
  <sheetViews>
    <sheetView zoomScaleNormal="100" workbookViewId="0">
      <pane ySplit="3" topLeftCell="A15"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Breakdown'!B34</f>
        <v xml:space="preserve">24.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i20OqgHWDshmFNMMdGRjJcyON0HGgzhCSoVLq2WGcos9MAdp4Nv0uL+CKz9o8UESLJmbjLmM2GMQsqqC98qhcg==" saltValue="BeOF8ksH9rmsM4C/jp/rag=="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1FA382E5-708E-469E-A166-58DAEDE3C661}">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961B2-D1E6-4A17-B5CB-FBA9E57AE049}">
  <sheetPr codeName="Sheet29">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Breakdown'!B35</f>
        <v xml:space="preserve">25.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N/rXhy9ftEa8oclPFXxxDtYTbxpmIOsIeIG0OAON2F/dWq0f5pRoQiQcWaU8Q674rJvhBqNzd4AjFTbdfUQBWw==" saltValue="wYIDf7AL6yeCWcqjcruf0w=="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1B81402D-60D7-451E-B751-624208F07067}">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D392B-F6A1-4414-B2A6-844994A8AA04}">
  <sheetPr codeName="Sheet30">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Breakdown'!B36</f>
        <v xml:space="preserve">26.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C+5+arLFWI1KbvBhpmg4sEq4bJ7HkuaF35UFEX/WCwn4HA8AdmWzrQr9IbsNvFUpRNpN4ZPQ0jKE8zN2fshA+g==" saltValue="qzO0xry9KaD08o18fqd1VA=="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E39B5BF5-DFAE-4F00-913A-0AAF463CE0B8}">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F1E1D-2CDB-42DD-B947-CA93DF769098}">
  <sheetPr codeName="Sheet31">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Breakdown'!B37</f>
        <v xml:space="preserve">27.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Ng/I/LZ7cq1GxRDmwVZPRUPOdcmEqaNJsX66A9bVtTRlp5mVO4II+uRth0QYtU6e9ZyvDB4x5xXFuVFr4ZZBvA==" saltValue="DJ5NWpEBXbHuzuf9IkMdWQ=="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76148F4C-14EA-46A1-877D-ECA2F910EF25}">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BCE1C-205D-4F7A-8B58-5BA6C1380359}">
  <sheetPr codeName="Sheet32">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Breakdown'!B38</f>
        <v xml:space="preserve">28.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8kXRjgmALYl6SxhospdNRtvXo+rnocEmVytHToMYpOuDGulxtvR1HQxDD6abyCSMwJOiONwG4FINTIBQwpCD+Q==" saltValue="DC2UOL/OPgBGr1fADvedjQ=="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71BF1565-28B2-42CC-A55B-4A69DEC8503B}">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C742E-B460-40F9-9930-C88D52F80736}">
  <sheetPr codeName="Sheet4"/>
  <dimension ref="B1:F26"/>
  <sheetViews>
    <sheetView workbookViewId="0">
      <selection activeCell="J14" sqref="J14"/>
    </sheetView>
  </sheetViews>
  <sheetFormatPr defaultColWidth="9.1796875" defaultRowHeight="14.5" x14ac:dyDescent="0.35"/>
  <cols>
    <col min="1" max="1" width="5" style="19" customWidth="1"/>
    <col min="2" max="2" width="13.54296875" style="19" customWidth="1"/>
    <col min="3" max="3" width="38" style="19" customWidth="1"/>
    <col min="4" max="4" width="13.1796875" style="19" customWidth="1"/>
    <col min="5" max="5" width="12.453125" style="19" customWidth="1"/>
    <col min="6" max="16384" width="9.1796875" style="19"/>
  </cols>
  <sheetData>
    <row r="1" spans="2:6" ht="22.5" customHeight="1" x14ac:dyDescent="0.35">
      <c r="B1" s="70" t="s">
        <v>17</v>
      </c>
      <c r="C1" s="71" t="str">
        <f>Instructions!C8</f>
        <v>EUSPA/GRANT/01/2026</v>
      </c>
    </row>
    <row r="2" spans="2:6" ht="22.5" customHeight="1" x14ac:dyDescent="0.35">
      <c r="B2" s="70" t="s">
        <v>18</v>
      </c>
      <c r="C2" s="71">
        <f>Instructions!C9</f>
        <v>0</v>
      </c>
    </row>
    <row r="4" spans="2:6" ht="21" x14ac:dyDescent="0.5">
      <c r="B4" s="131"/>
      <c r="C4" s="130" t="s">
        <v>30</v>
      </c>
      <c r="D4" s="131"/>
      <c r="E4" s="131"/>
    </row>
    <row r="5" spans="2:6" ht="15" thickBot="1" x14ac:dyDescent="0.4"/>
    <row r="6" spans="2:6" ht="15" thickBot="1" x14ac:dyDescent="0.4">
      <c r="B6" s="72" t="s">
        <v>31</v>
      </c>
      <c r="C6" s="165" t="s">
        <v>32</v>
      </c>
      <c r="D6" s="165" t="s">
        <v>289</v>
      </c>
      <c r="E6" s="73" t="s">
        <v>290</v>
      </c>
    </row>
    <row r="7" spans="2:6" x14ac:dyDescent="0.35">
      <c r="B7" s="87" t="s">
        <v>33</v>
      </c>
      <c r="C7" s="168"/>
      <c r="D7" s="244"/>
      <c r="E7" s="245"/>
      <c r="F7" s="167" t="str">
        <f>D7&amp;" - "&amp;E7</f>
        <v xml:space="preserve"> - </v>
      </c>
    </row>
    <row r="8" spans="2:6" x14ac:dyDescent="0.35">
      <c r="B8" s="88" t="s">
        <v>34</v>
      </c>
      <c r="C8" s="169"/>
      <c r="D8" s="169"/>
      <c r="E8" s="40"/>
      <c r="F8" s="167" t="str">
        <f t="shared" ref="F8:F26" si="0">D8&amp;" - "&amp;E8</f>
        <v xml:space="preserve"> - </v>
      </c>
    </row>
    <row r="9" spans="2:6" x14ac:dyDescent="0.35">
      <c r="B9" s="88" t="s">
        <v>35</v>
      </c>
      <c r="C9" s="169"/>
      <c r="D9" s="169"/>
      <c r="E9" s="40"/>
      <c r="F9" s="167" t="str">
        <f t="shared" si="0"/>
        <v xml:space="preserve"> - </v>
      </c>
    </row>
    <row r="10" spans="2:6" x14ac:dyDescent="0.35">
      <c r="B10" s="88" t="s">
        <v>36</v>
      </c>
      <c r="C10" s="169"/>
      <c r="D10" s="169"/>
      <c r="E10" s="40"/>
      <c r="F10" s="167" t="str">
        <f t="shared" si="0"/>
        <v xml:space="preserve"> - </v>
      </c>
    </row>
    <row r="11" spans="2:6" x14ac:dyDescent="0.35">
      <c r="B11" s="88" t="s">
        <v>37</v>
      </c>
      <c r="C11" s="169"/>
      <c r="D11" s="169"/>
      <c r="E11" s="40"/>
      <c r="F11" s="167" t="str">
        <f t="shared" si="0"/>
        <v xml:space="preserve"> - </v>
      </c>
    </row>
    <row r="12" spans="2:6" x14ac:dyDescent="0.35">
      <c r="B12" s="88" t="s">
        <v>38</v>
      </c>
      <c r="C12" s="169"/>
      <c r="D12" s="169"/>
      <c r="E12" s="40"/>
      <c r="F12" s="167" t="str">
        <f t="shared" si="0"/>
        <v xml:space="preserve"> - </v>
      </c>
    </row>
    <row r="13" spans="2:6" x14ac:dyDescent="0.35">
      <c r="B13" s="88" t="s">
        <v>39</v>
      </c>
      <c r="C13" s="169"/>
      <c r="D13" s="169"/>
      <c r="E13" s="40"/>
      <c r="F13" s="167" t="str">
        <f t="shared" si="0"/>
        <v xml:space="preserve"> - </v>
      </c>
    </row>
    <row r="14" spans="2:6" x14ac:dyDescent="0.35">
      <c r="B14" s="88" t="s">
        <v>40</v>
      </c>
      <c r="C14" s="169"/>
      <c r="D14" s="169"/>
      <c r="E14" s="40"/>
      <c r="F14" s="167" t="str">
        <f t="shared" si="0"/>
        <v xml:space="preserve"> - </v>
      </c>
    </row>
    <row r="15" spans="2:6" x14ac:dyDescent="0.35">
      <c r="B15" s="88" t="s">
        <v>41</v>
      </c>
      <c r="C15" s="169"/>
      <c r="D15" s="169"/>
      <c r="E15" s="40"/>
      <c r="F15" s="167" t="str">
        <f t="shared" si="0"/>
        <v xml:space="preserve"> - </v>
      </c>
    </row>
    <row r="16" spans="2:6" x14ac:dyDescent="0.35">
      <c r="B16" s="88" t="s">
        <v>42</v>
      </c>
      <c r="C16" s="169"/>
      <c r="D16" s="169"/>
      <c r="E16" s="40"/>
      <c r="F16" s="167" t="str">
        <f t="shared" si="0"/>
        <v xml:space="preserve"> - </v>
      </c>
    </row>
    <row r="17" spans="2:6" x14ac:dyDescent="0.35">
      <c r="B17" s="88" t="s">
        <v>43</v>
      </c>
      <c r="C17" s="169"/>
      <c r="D17" s="169"/>
      <c r="E17" s="40"/>
      <c r="F17" s="167" t="str">
        <f t="shared" si="0"/>
        <v xml:space="preserve"> - </v>
      </c>
    </row>
    <row r="18" spans="2:6" x14ac:dyDescent="0.35">
      <c r="B18" s="88" t="s">
        <v>44</v>
      </c>
      <c r="C18" s="169"/>
      <c r="D18" s="169"/>
      <c r="E18" s="40"/>
      <c r="F18" s="167" t="str">
        <f t="shared" si="0"/>
        <v xml:space="preserve"> - </v>
      </c>
    </row>
    <row r="19" spans="2:6" x14ac:dyDescent="0.35">
      <c r="B19" s="88" t="s">
        <v>45</v>
      </c>
      <c r="C19" s="169"/>
      <c r="D19" s="169"/>
      <c r="E19" s="40"/>
      <c r="F19" s="167" t="str">
        <f t="shared" si="0"/>
        <v xml:space="preserve"> - </v>
      </c>
    </row>
    <row r="20" spans="2:6" x14ac:dyDescent="0.35">
      <c r="B20" s="88" t="s">
        <v>46</v>
      </c>
      <c r="C20" s="169"/>
      <c r="D20" s="169"/>
      <c r="E20" s="40"/>
      <c r="F20" s="167" t="str">
        <f t="shared" si="0"/>
        <v xml:space="preserve"> - </v>
      </c>
    </row>
    <row r="21" spans="2:6" x14ac:dyDescent="0.35">
      <c r="B21" s="88" t="s">
        <v>47</v>
      </c>
      <c r="C21" s="169"/>
      <c r="D21" s="169"/>
      <c r="E21" s="40"/>
      <c r="F21" s="167" t="str">
        <f t="shared" si="0"/>
        <v xml:space="preserve"> - </v>
      </c>
    </row>
    <row r="22" spans="2:6" x14ac:dyDescent="0.35">
      <c r="B22" s="88" t="s">
        <v>48</v>
      </c>
      <c r="C22" s="169"/>
      <c r="D22" s="169"/>
      <c r="E22" s="40"/>
      <c r="F22" s="167" t="str">
        <f t="shared" si="0"/>
        <v xml:space="preserve"> - </v>
      </c>
    </row>
    <row r="23" spans="2:6" x14ac:dyDescent="0.35">
      <c r="B23" s="88" t="s">
        <v>49</v>
      </c>
      <c r="C23" s="169"/>
      <c r="D23" s="169"/>
      <c r="E23" s="40"/>
      <c r="F23" s="167" t="str">
        <f t="shared" si="0"/>
        <v xml:space="preserve"> - </v>
      </c>
    </row>
    <row r="24" spans="2:6" x14ac:dyDescent="0.35">
      <c r="B24" s="88" t="s">
        <v>50</v>
      </c>
      <c r="C24" s="169"/>
      <c r="D24" s="169"/>
      <c r="E24" s="40"/>
      <c r="F24" s="167" t="str">
        <f t="shared" si="0"/>
        <v xml:space="preserve"> - </v>
      </c>
    </row>
    <row r="25" spans="2:6" x14ac:dyDescent="0.35">
      <c r="B25" s="88" t="s">
        <v>51</v>
      </c>
      <c r="C25" s="169"/>
      <c r="D25" s="169"/>
      <c r="E25" s="40"/>
      <c r="F25" s="167" t="str">
        <f t="shared" si="0"/>
        <v xml:space="preserve"> - </v>
      </c>
    </row>
    <row r="26" spans="2:6" ht="15" thickBot="1" x14ac:dyDescent="0.4">
      <c r="B26" s="89" t="s">
        <v>52</v>
      </c>
      <c r="C26" s="170"/>
      <c r="D26" s="170"/>
      <c r="E26" s="47"/>
      <c r="F26" s="167" t="str">
        <f t="shared" si="0"/>
        <v xml:space="preserve"> - </v>
      </c>
    </row>
  </sheetData>
  <sheetProtection algorithmName="SHA-512" hashValue="MeaRkfGeSmnlWyGIqwcms6U+obz21Ahil+i/iLcKKE3Fa1mxeGl5hrkSWHSbdfL5i/r/XEhFvu7lM96BvD+3bw==" saltValue="aT/qf4w9zLW25QZ7o0xSSQ==" spinCount="100000" sheet="1" objects="1" scenarios="1" formatCells="0" formatColumns="0" formatRows="0"/>
  <phoneticPr fontId="14"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8BBF-8E1C-4163-B365-FF89D318DDC6}">
  <sheetPr codeName="Sheet33">
    <tabColor rgb="FFCCFF66"/>
    <pageSetUpPr fitToPage="1"/>
  </sheetPr>
  <dimension ref="A1:D760"/>
  <sheetViews>
    <sheetView zoomScaleNormal="100" workbookViewId="0">
      <pane ySplit="3" topLeftCell="A62"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Breakdown'!B39</f>
        <v xml:space="preserve">29.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IjsLEB1pisDx2Qa6qwd5CP0fk+UwudnQ/RwZKqUG6j7YirWUMWWP6twzhC/eM0YfOYQ2vZZW0Cm1pHVhPq5CKg==" saltValue="DeMIBVhw7/LpfwfCYKlk7w=="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FFFF6604-BC3F-42B0-BC3B-0EE233DDD677}">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60076-C5B7-451C-B4EE-C39D83998C0F}">
  <sheetPr codeName="Sheet34">
    <tabColor rgb="FFCCFF66"/>
    <pageSetUpPr fitToPage="1"/>
  </sheetPr>
  <dimension ref="A1:D760"/>
  <sheetViews>
    <sheetView zoomScaleNormal="100" workbookViewId="0">
      <pane ySplit="3" topLeftCell="A4" activePane="bottomLeft" state="frozen"/>
      <selection activeCell="G28" sqref="G28"/>
      <selection pane="bottomLeft" activeCell="G28" sqref="G28"/>
    </sheetView>
  </sheetViews>
  <sheetFormatPr defaultColWidth="9.453125" defaultRowHeight="14.5" x14ac:dyDescent="0.35"/>
  <cols>
    <col min="1" max="1" width="74.7265625" customWidth="1"/>
    <col min="2" max="2" width="18.453125" customWidth="1"/>
    <col min="3" max="3" width="20.453125" customWidth="1"/>
    <col min="4" max="4" width="15.26953125" customWidth="1"/>
  </cols>
  <sheetData>
    <row r="1" spans="1:4" s="19" customFormat="1" ht="23.5" x14ac:dyDescent="0.35">
      <c r="A1" s="171" t="str">
        <f>'Budget_Lump Sum Breakdown'!B40</f>
        <v xml:space="preserve">30. </v>
      </c>
      <c r="B1" s="172" t="s">
        <v>109</v>
      </c>
      <c r="C1" s="173"/>
      <c r="D1" s="174"/>
    </row>
    <row r="2" spans="1:4" s="19" customFormat="1" ht="18.75" customHeight="1" x14ac:dyDescent="0.35">
      <c r="A2" s="175">
        <f>VLOOKUP(A1,'BE List'!A:F,6,0)</f>
        <v>0</v>
      </c>
      <c r="B2" s="246"/>
      <c r="C2" s="247"/>
      <c r="D2" s="246"/>
    </row>
    <row r="3" spans="1:4" s="19" customFormat="1" ht="18.5" x14ac:dyDescent="0.35">
      <c r="A3" s="176" t="s">
        <v>63</v>
      </c>
      <c r="B3" s="177" t="s">
        <v>110</v>
      </c>
      <c r="C3" s="178" t="s">
        <v>111</v>
      </c>
      <c r="D3" s="177" t="s">
        <v>112</v>
      </c>
    </row>
    <row r="4" spans="1:4" s="19" customFormat="1" x14ac:dyDescent="0.35">
      <c r="A4" s="2"/>
      <c r="B4" s="21"/>
      <c r="C4" s="29"/>
      <c r="D4" s="21"/>
    </row>
    <row r="5" spans="1:4" s="19" customFormat="1" ht="21" x14ac:dyDescent="0.35">
      <c r="A5" s="248" t="s">
        <v>67</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6"/>
      <c r="C45" s="26"/>
      <c r="D45" s="20">
        <f>B45*C45</f>
        <v>0</v>
      </c>
    </row>
    <row r="46" spans="1:4" s="19" customFormat="1" ht="15" customHeight="1" x14ac:dyDescent="0.35">
      <c r="A46" s="6" t="s">
        <v>71</v>
      </c>
      <c r="B46" s="26"/>
      <c r="C46" s="26"/>
      <c r="D46" s="20">
        <f t="shared" ref="D46:D50" si="5">B46*C46</f>
        <v>0</v>
      </c>
    </row>
    <row r="47" spans="1:4" s="19" customFormat="1" ht="15" customHeight="1" x14ac:dyDescent="0.35">
      <c r="A47" s="6" t="s">
        <v>72</v>
      </c>
      <c r="B47" s="26"/>
      <c r="C47" s="26"/>
      <c r="D47" s="20">
        <f t="shared" si="5"/>
        <v>0</v>
      </c>
    </row>
    <row r="48" spans="1:4" s="19" customFormat="1" ht="15" customHeight="1" x14ac:dyDescent="0.35">
      <c r="A48" s="6" t="s">
        <v>73</v>
      </c>
      <c r="B48" s="26"/>
      <c r="C48" s="26"/>
      <c r="D48" s="20">
        <f t="shared" si="5"/>
        <v>0</v>
      </c>
    </row>
    <row r="49" spans="1:4" s="19" customFormat="1" ht="15" customHeight="1" x14ac:dyDescent="0.35">
      <c r="A49" s="6" t="s">
        <v>74</v>
      </c>
      <c r="B49" s="26"/>
      <c r="C49" s="26"/>
      <c r="D49" s="20">
        <f t="shared" si="5"/>
        <v>0</v>
      </c>
    </row>
    <row r="50" spans="1:4" s="19" customFormat="1" ht="15" customHeight="1" x14ac:dyDescent="0.35">
      <c r="A50" s="5" t="s">
        <v>95</v>
      </c>
      <c r="B50" s="26"/>
      <c r="C50" s="26"/>
      <c r="D50" s="20">
        <f t="shared" si="5"/>
        <v>0</v>
      </c>
    </row>
    <row r="51" spans="1:4" s="19" customFormat="1" ht="15" customHeight="1" x14ac:dyDescent="0.35">
      <c r="A51" s="5" t="s">
        <v>96</v>
      </c>
      <c r="B51" s="26"/>
      <c r="C51" s="20" t="str">
        <f>_xlfn.IFNA(VLOOKUP($A$2,'SME base CountryList'!A:C,3,FALSE),"")</f>
        <v/>
      </c>
      <c r="D51" s="20">
        <f>IFERROR(B51*C51,0)</f>
        <v>0</v>
      </c>
    </row>
    <row r="52" spans="1:4" s="19" customFormat="1" ht="15" customHeight="1" x14ac:dyDescent="0.35">
      <c r="A52" s="4" t="s">
        <v>77</v>
      </c>
      <c r="B52" s="22"/>
      <c r="C52" s="22"/>
      <c r="D52" s="22"/>
    </row>
    <row r="53" spans="1:4" s="19" customFormat="1" ht="15" customHeight="1" x14ac:dyDescent="0.35">
      <c r="A53" s="7"/>
      <c r="B53" s="26"/>
      <c r="C53" s="26"/>
      <c r="D53" s="20">
        <f>B53*C53</f>
        <v>0</v>
      </c>
    </row>
    <row r="54" spans="1:4" s="19" customFormat="1" ht="15" customHeight="1" x14ac:dyDescent="0.35">
      <c r="A54" s="4" t="s">
        <v>78</v>
      </c>
      <c r="B54" s="22"/>
      <c r="C54" s="22"/>
      <c r="D54" s="22"/>
    </row>
    <row r="55" spans="1:4" s="19" customFormat="1" ht="15" customHeight="1" x14ac:dyDescent="0.35">
      <c r="A55" s="5" t="s">
        <v>79</v>
      </c>
      <c r="B55" s="26"/>
      <c r="C55" s="26"/>
      <c r="D55" s="20">
        <f>B55*C55</f>
        <v>0</v>
      </c>
    </row>
    <row r="56" spans="1:4" s="19" customFormat="1" ht="15" customHeight="1" x14ac:dyDescent="0.35">
      <c r="A56" s="5" t="s">
        <v>80</v>
      </c>
      <c r="B56" s="23"/>
      <c r="C56" s="23"/>
      <c r="D56" s="23"/>
    </row>
    <row r="57" spans="1:4" s="19" customFormat="1" ht="29" x14ac:dyDescent="0.35">
      <c r="A57" s="8" t="s">
        <v>97</v>
      </c>
      <c r="B57" s="26"/>
      <c r="C57" s="26"/>
      <c r="D57" s="20">
        <f>B57*C57</f>
        <v>0</v>
      </c>
    </row>
    <row r="58" spans="1:4" s="19" customFormat="1" ht="15" customHeight="1" x14ac:dyDescent="0.35">
      <c r="A58" s="8" t="s">
        <v>82</v>
      </c>
      <c r="B58" s="26"/>
      <c r="C58" s="26"/>
      <c r="D58" s="20">
        <f>B58*C58</f>
        <v>0</v>
      </c>
    </row>
    <row r="59" spans="1:4" s="19" customFormat="1" ht="15" customHeight="1" x14ac:dyDescent="0.35">
      <c r="A59" s="8" t="s">
        <v>83</v>
      </c>
      <c r="B59" s="26"/>
      <c r="C59" s="26"/>
      <c r="D59" s="20">
        <f>B59*C59</f>
        <v>0</v>
      </c>
    </row>
    <row r="60" spans="1:4" s="19" customFormat="1" ht="15" customHeight="1" x14ac:dyDescent="0.35">
      <c r="A60" s="5" t="s">
        <v>84</v>
      </c>
      <c r="B60" s="23"/>
      <c r="C60" s="23"/>
      <c r="D60" s="23"/>
    </row>
    <row r="61" spans="1:4" s="19" customFormat="1" ht="15" customHeight="1" x14ac:dyDescent="0.35">
      <c r="A61" s="8" t="s">
        <v>85</v>
      </c>
      <c r="B61" s="26"/>
      <c r="C61" s="26"/>
      <c r="D61" s="20">
        <f>B61*C61</f>
        <v>0</v>
      </c>
    </row>
    <row r="62" spans="1:4" s="19" customFormat="1" ht="15" customHeight="1" x14ac:dyDescent="0.35">
      <c r="A62" s="8" t="s">
        <v>86</v>
      </c>
      <c r="B62" s="26"/>
      <c r="C62" s="26"/>
      <c r="D62" s="20">
        <f>B62*C62</f>
        <v>0</v>
      </c>
    </row>
    <row r="63" spans="1:4" s="19" customFormat="1" ht="15" customHeight="1" x14ac:dyDescent="0.35">
      <c r="A63" s="8" t="s">
        <v>87</v>
      </c>
      <c r="B63" s="26"/>
      <c r="C63" s="26"/>
      <c r="D63" s="20">
        <f>B63*C63</f>
        <v>0</v>
      </c>
    </row>
    <row r="64" spans="1:4" s="19" customFormat="1" ht="15" customHeight="1" x14ac:dyDescent="0.35">
      <c r="A64" s="8" t="s">
        <v>88</v>
      </c>
      <c r="B64" s="26"/>
      <c r="C64" s="26"/>
      <c r="D64" s="20">
        <f>B64*C64</f>
        <v>0</v>
      </c>
    </row>
    <row r="65" spans="1:4" s="19" customFormat="1" ht="29" x14ac:dyDescent="0.35">
      <c r="A65" s="8" t="s">
        <v>89</v>
      </c>
      <c r="B65" s="26"/>
      <c r="C65" s="26"/>
      <c r="D65" s="20">
        <f>B65*C65</f>
        <v>0</v>
      </c>
    </row>
    <row r="66" spans="1:4" s="19" customFormat="1" x14ac:dyDescent="0.35">
      <c r="A66" s="4" t="s">
        <v>90</v>
      </c>
      <c r="B66" s="22"/>
      <c r="C66" s="22"/>
      <c r="D66" s="22"/>
    </row>
    <row r="67" spans="1:4" s="19" customFormat="1" ht="15" customHeight="1" x14ac:dyDescent="0.35">
      <c r="A67" s="9" t="s">
        <v>98</v>
      </c>
      <c r="B67" s="26"/>
      <c r="C67" s="26"/>
      <c r="D67" s="20">
        <f>B67*C67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6"/>
      <c r="C81" s="26"/>
      <c r="D81" s="20">
        <f>B81*C81</f>
        <v>0</v>
      </c>
    </row>
    <row r="82" spans="1:4" s="19" customFormat="1" ht="15" customHeight="1" x14ac:dyDescent="0.35">
      <c r="A82" s="6" t="s">
        <v>71</v>
      </c>
      <c r="B82" s="26"/>
      <c r="C82" s="26"/>
      <c r="D82" s="20">
        <f t="shared" ref="D82:D86" si="6">B82*C82</f>
        <v>0</v>
      </c>
    </row>
    <row r="83" spans="1:4" s="19" customFormat="1" ht="15" customHeight="1" x14ac:dyDescent="0.35">
      <c r="A83" s="6" t="s">
        <v>72</v>
      </c>
      <c r="B83" s="26"/>
      <c r="C83" s="26"/>
      <c r="D83" s="20">
        <f t="shared" si="6"/>
        <v>0</v>
      </c>
    </row>
    <row r="84" spans="1:4" s="19" customFormat="1" ht="15" customHeight="1" x14ac:dyDescent="0.35">
      <c r="A84" s="6" t="s">
        <v>73</v>
      </c>
      <c r="B84" s="26"/>
      <c r="C84" s="26"/>
      <c r="D84" s="20">
        <f t="shared" si="6"/>
        <v>0</v>
      </c>
    </row>
    <row r="85" spans="1:4" s="19" customFormat="1" ht="15" customHeight="1" x14ac:dyDescent="0.35">
      <c r="A85" s="6" t="s">
        <v>74</v>
      </c>
      <c r="B85" s="26"/>
      <c r="C85" s="26"/>
      <c r="D85" s="20">
        <f t="shared" si="6"/>
        <v>0</v>
      </c>
    </row>
    <row r="86" spans="1:4" s="19" customFormat="1" ht="15" customHeight="1" x14ac:dyDescent="0.35">
      <c r="A86" s="5" t="s">
        <v>95</v>
      </c>
      <c r="B86" s="26"/>
      <c r="C86" s="26"/>
      <c r="D86" s="20">
        <f t="shared" si="6"/>
        <v>0</v>
      </c>
    </row>
    <row r="87" spans="1:4" s="19" customFormat="1" ht="15" customHeight="1" x14ac:dyDescent="0.35">
      <c r="A87" s="5" t="s">
        <v>96</v>
      </c>
      <c r="B87" s="26"/>
      <c r="C87" s="20" t="str">
        <f>_xlfn.IFNA(VLOOKUP($A$2,'SME base CountryList'!A:C,3,FALSE),"")</f>
        <v/>
      </c>
      <c r="D87" s="20">
        <f>IFERROR(B87*C87,0)</f>
        <v>0</v>
      </c>
    </row>
    <row r="88" spans="1:4" s="19" customFormat="1" ht="15" customHeight="1" x14ac:dyDescent="0.35">
      <c r="A88" s="4" t="s">
        <v>77</v>
      </c>
      <c r="B88" s="22"/>
      <c r="C88" s="22"/>
      <c r="D88" s="22"/>
    </row>
    <row r="89" spans="1:4" s="19" customFormat="1" ht="15" customHeight="1" x14ac:dyDescent="0.35">
      <c r="A89" s="7"/>
      <c r="B89" s="26"/>
      <c r="C89" s="26"/>
      <c r="D89" s="20">
        <f>B89*C89</f>
        <v>0</v>
      </c>
    </row>
    <row r="90" spans="1:4" s="19" customFormat="1" ht="15" customHeight="1" x14ac:dyDescent="0.35">
      <c r="A90" s="4" t="s">
        <v>78</v>
      </c>
      <c r="B90" s="22"/>
      <c r="C90" s="22"/>
      <c r="D90" s="22"/>
    </row>
    <row r="91" spans="1:4" s="19" customFormat="1" ht="15" customHeight="1" x14ac:dyDescent="0.35">
      <c r="A91" s="5" t="s">
        <v>79</v>
      </c>
      <c r="B91" s="26"/>
      <c r="C91" s="26"/>
      <c r="D91" s="20">
        <f>B91*C91</f>
        <v>0</v>
      </c>
    </row>
    <row r="92" spans="1:4" s="19" customFormat="1" ht="15" customHeight="1" x14ac:dyDescent="0.35">
      <c r="A92" s="5" t="s">
        <v>80</v>
      </c>
      <c r="B92" s="23"/>
      <c r="C92" s="23"/>
      <c r="D92" s="23"/>
    </row>
    <row r="93" spans="1:4" s="19" customFormat="1" ht="29" x14ac:dyDescent="0.35">
      <c r="A93" s="8" t="s">
        <v>97</v>
      </c>
      <c r="B93" s="26"/>
      <c r="C93" s="26"/>
      <c r="D93" s="20">
        <f>B93*C93</f>
        <v>0</v>
      </c>
    </row>
    <row r="94" spans="1:4" s="19" customFormat="1" ht="15" customHeight="1" x14ac:dyDescent="0.35">
      <c r="A94" s="8" t="s">
        <v>82</v>
      </c>
      <c r="B94" s="26"/>
      <c r="C94" s="26"/>
      <c r="D94" s="20">
        <f>B94*C94</f>
        <v>0</v>
      </c>
    </row>
    <row r="95" spans="1:4" s="19" customFormat="1" ht="15" customHeight="1" x14ac:dyDescent="0.35">
      <c r="A95" s="8" t="s">
        <v>83</v>
      </c>
      <c r="B95" s="26"/>
      <c r="C95" s="26"/>
      <c r="D95" s="20">
        <f>B95*C95</f>
        <v>0</v>
      </c>
    </row>
    <row r="96" spans="1:4" s="19" customFormat="1" ht="15" customHeight="1" x14ac:dyDescent="0.35">
      <c r="A96" s="5" t="s">
        <v>84</v>
      </c>
      <c r="B96" s="23"/>
      <c r="C96" s="23"/>
      <c r="D96" s="23"/>
    </row>
    <row r="97" spans="1:4" s="19" customFormat="1" ht="15" customHeight="1" x14ac:dyDescent="0.35">
      <c r="A97" s="8" t="s">
        <v>85</v>
      </c>
      <c r="B97" s="26"/>
      <c r="C97" s="26"/>
      <c r="D97" s="20">
        <f>B97*C97</f>
        <v>0</v>
      </c>
    </row>
    <row r="98" spans="1:4" s="19" customFormat="1" ht="15" customHeight="1" x14ac:dyDescent="0.35">
      <c r="A98" s="8" t="s">
        <v>86</v>
      </c>
      <c r="B98" s="26"/>
      <c r="C98" s="26"/>
      <c r="D98" s="20">
        <f>B98*C98</f>
        <v>0</v>
      </c>
    </row>
    <row r="99" spans="1:4" s="19" customFormat="1" ht="15" customHeight="1" x14ac:dyDescent="0.35">
      <c r="A99" s="8" t="s">
        <v>87</v>
      </c>
      <c r="B99" s="26"/>
      <c r="C99" s="26"/>
      <c r="D99" s="20">
        <f>B99*C99</f>
        <v>0</v>
      </c>
    </row>
    <row r="100" spans="1:4" s="19" customFormat="1" ht="15" customHeight="1" x14ac:dyDescent="0.35">
      <c r="A100" s="8" t="s">
        <v>88</v>
      </c>
      <c r="B100" s="26"/>
      <c r="C100" s="26"/>
      <c r="D100" s="20">
        <f>B100*C100</f>
        <v>0</v>
      </c>
    </row>
    <row r="101" spans="1:4" s="19" customFormat="1" ht="29" x14ac:dyDescent="0.35">
      <c r="A101" s="8" t="s">
        <v>89</v>
      </c>
      <c r="B101" s="26"/>
      <c r="C101" s="26"/>
      <c r="D101" s="20">
        <f>B101*C101</f>
        <v>0</v>
      </c>
    </row>
    <row r="102" spans="1:4" s="19" customFormat="1" ht="15" customHeight="1" x14ac:dyDescent="0.35">
      <c r="A102" s="4" t="s">
        <v>90</v>
      </c>
      <c r="B102" s="22"/>
      <c r="C102" s="22"/>
      <c r="D102" s="22"/>
    </row>
    <row r="103" spans="1:4" s="19" customFormat="1" ht="15" customHeight="1" x14ac:dyDescent="0.35">
      <c r="A103" s="9" t="s">
        <v>98</v>
      </c>
      <c r="B103" s="26"/>
      <c r="C103" s="26"/>
      <c r="D103" s="20">
        <f>B103*C103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6"/>
      <c r="C117" s="26"/>
      <c r="D117" s="20">
        <f>B117*C117</f>
        <v>0</v>
      </c>
    </row>
    <row r="118" spans="1:4" s="18" customFormat="1" x14ac:dyDescent="0.35">
      <c r="A118" s="6" t="s">
        <v>71</v>
      </c>
      <c r="B118" s="26"/>
      <c r="C118" s="26"/>
      <c r="D118" s="20">
        <f t="shared" ref="D118:D122" si="7">B118*C118</f>
        <v>0</v>
      </c>
    </row>
    <row r="119" spans="1:4" s="18" customFormat="1" x14ac:dyDescent="0.35">
      <c r="A119" s="6" t="s">
        <v>72</v>
      </c>
      <c r="B119" s="26"/>
      <c r="C119" s="26"/>
      <c r="D119" s="20">
        <f t="shared" si="7"/>
        <v>0</v>
      </c>
    </row>
    <row r="120" spans="1:4" s="18" customFormat="1" x14ac:dyDescent="0.35">
      <c r="A120" s="6" t="s">
        <v>73</v>
      </c>
      <c r="B120" s="26"/>
      <c r="C120" s="26"/>
      <c r="D120" s="20">
        <f t="shared" si="7"/>
        <v>0</v>
      </c>
    </row>
    <row r="121" spans="1:4" s="18" customFormat="1" x14ac:dyDescent="0.35">
      <c r="A121" s="6" t="s">
        <v>74</v>
      </c>
      <c r="B121" s="26"/>
      <c r="C121" s="26"/>
      <c r="D121" s="20">
        <f t="shared" si="7"/>
        <v>0</v>
      </c>
    </row>
    <row r="122" spans="1:4" s="18" customFormat="1" x14ac:dyDescent="0.35">
      <c r="A122" s="5" t="s">
        <v>95</v>
      </c>
      <c r="B122" s="26"/>
      <c r="C122" s="26"/>
      <c r="D122" s="20">
        <f t="shared" si="7"/>
        <v>0</v>
      </c>
    </row>
    <row r="123" spans="1:4" s="18" customFormat="1" x14ac:dyDescent="0.35">
      <c r="A123" s="5" t="s">
        <v>96</v>
      </c>
      <c r="B123" s="26"/>
      <c r="C123" s="20" t="str">
        <f>_xlfn.IFNA(VLOOKUP($A$2,'SME base CountryList'!A:C,3,FALSE),"")</f>
        <v/>
      </c>
      <c r="D123" s="20">
        <f>IFERROR(B123*C123,0)</f>
        <v>0</v>
      </c>
    </row>
    <row r="124" spans="1:4" s="18" customFormat="1" x14ac:dyDescent="0.35">
      <c r="A124" s="4" t="s">
        <v>77</v>
      </c>
      <c r="B124" s="22"/>
      <c r="C124" s="22"/>
      <c r="D124" s="22"/>
    </row>
    <row r="125" spans="1:4" s="18" customFormat="1" x14ac:dyDescent="0.35">
      <c r="A125" s="7"/>
      <c r="B125" s="26"/>
      <c r="C125" s="26"/>
      <c r="D125" s="20">
        <f>B125*C125</f>
        <v>0</v>
      </c>
    </row>
    <row r="126" spans="1:4" s="18" customFormat="1" x14ac:dyDescent="0.35">
      <c r="A126" s="4" t="s">
        <v>78</v>
      </c>
      <c r="B126" s="22"/>
      <c r="C126" s="22"/>
      <c r="D126" s="22"/>
    </row>
    <row r="127" spans="1:4" s="18" customFormat="1" x14ac:dyDescent="0.35">
      <c r="A127" s="5" t="s">
        <v>79</v>
      </c>
      <c r="B127" s="26"/>
      <c r="C127" s="26"/>
      <c r="D127" s="20">
        <f>B127*C127</f>
        <v>0</v>
      </c>
    </row>
    <row r="128" spans="1:4" s="18" customFormat="1" x14ac:dyDescent="0.35">
      <c r="A128" s="5" t="s">
        <v>80</v>
      </c>
      <c r="B128" s="23"/>
      <c r="C128" s="23"/>
      <c r="D128" s="23"/>
    </row>
    <row r="129" spans="1:4" s="18" customFormat="1" ht="29" x14ac:dyDescent="0.35">
      <c r="A129" s="8" t="s">
        <v>97</v>
      </c>
      <c r="B129" s="26"/>
      <c r="C129" s="26"/>
      <c r="D129" s="20">
        <f>B129*C129</f>
        <v>0</v>
      </c>
    </row>
    <row r="130" spans="1:4" s="18" customFormat="1" x14ac:dyDescent="0.35">
      <c r="A130" s="8" t="s">
        <v>82</v>
      </c>
      <c r="B130" s="26"/>
      <c r="C130" s="26"/>
      <c r="D130" s="20">
        <f>B130*C130</f>
        <v>0</v>
      </c>
    </row>
    <row r="131" spans="1:4" s="18" customFormat="1" x14ac:dyDescent="0.35">
      <c r="A131" s="8" t="s">
        <v>83</v>
      </c>
      <c r="B131" s="26"/>
      <c r="C131" s="26"/>
      <c r="D131" s="20">
        <f>B131*C131</f>
        <v>0</v>
      </c>
    </row>
    <row r="132" spans="1:4" s="18" customFormat="1" x14ac:dyDescent="0.35">
      <c r="A132" s="5" t="s">
        <v>84</v>
      </c>
      <c r="B132" s="23"/>
      <c r="C132" s="23"/>
      <c r="D132" s="23"/>
    </row>
    <row r="133" spans="1:4" s="18" customFormat="1" x14ac:dyDescent="0.35">
      <c r="A133" s="8" t="s">
        <v>85</v>
      </c>
      <c r="B133" s="26"/>
      <c r="C133" s="26"/>
      <c r="D133" s="20">
        <f>B133*C133</f>
        <v>0</v>
      </c>
    </row>
    <row r="134" spans="1:4" s="18" customFormat="1" x14ac:dyDescent="0.35">
      <c r="A134" s="8" t="s">
        <v>86</v>
      </c>
      <c r="B134" s="26"/>
      <c r="C134" s="26"/>
      <c r="D134" s="20">
        <f>B134*C134</f>
        <v>0</v>
      </c>
    </row>
    <row r="135" spans="1:4" s="18" customFormat="1" x14ac:dyDescent="0.35">
      <c r="A135" s="8" t="s">
        <v>87</v>
      </c>
      <c r="B135" s="26"/>
      <c r="C135" s="26"/>
      <c r="D135" s="20">
        <f>B135*C135</f>
        <v>0</v>
      </c>
    </row>
    <row r="136" spans="1:4" s="18" customFormat="1" x14ac:dyDescent="0.35">
      <c r="A136" s="8" t="s">
        <v>88</v>
      </c>
      <c r="B136" s="26"/>
      <c r="C136" s="26"/>
      <c r="D136" s="20">
        <f>B136*C136</f>
        <v>0</v>
      </c>
    </row>
    <row r="137" spans="1:4" s="18" customFormat="1" ht="29" x14ac:dyDescent="0.35">
      <c r="A137" s="8" t="s">
        <v>89</v>
      </c>
      <c r="B137" s="26"/>
      <c r="C137" s="26"/>
      <c r="D137" s="20">
        <f>B137*C137</f>
        <v>0</v>
      </c>
    </row>
    <row r="138" spans="1:4" s="18" customFormat="1" x14ac:dyDescent="0.35">
      <c r="A138" s="4" t="s">
        <v>90</v>
      </c>
      <c r="B138" s="22"/>
      <c r="C138" s="22"/>
      <c r="D138" s="22"/>
    </row>
    <row r="139" spans="1:4" s="18" customFormat="1" x14ac:dyDescent="0.35">
      <c r="A139" s="9" t="s">
        <v>98</v>
      </c>
      <c r="B139" s="26"/>
      <c r="C139" s="26"/>
      <c r="D139" s="20">
        <f>B139*C139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6"/>
      <c r="C153" s="26"/>
      <c r="D153" s="20">
        <f>B153*C153</f>
        <v>0</v>
      </c>
    </row>
    <row r="154" spans="1:4" s="18" customFormat="1" ht="15" customHeight="1" x14ac:dyDescent="0.35">
      <c r="A154" s="6" t="s">
        <v>71</v>
      </c>
      <c r="B154" s="26"/>
      <c r="C154" s="26"/>
      <c r="D154" s="20">
        <f t="shared" ref="D154:D158" si="8">B154*C154</f>
        <v>0</v>
      </c>
    </row>
    <row r="155" spans="1:4" s="18" customFormat="1" ht="15" customHeight="1" x14ac:dyDescent="0.35">
      <c r="A155" s="6" t="s">
        <v>72</v>
      </c>
      <c r="B155" s="26"/>
      <c r="C155" s="26"/>
      <c r="D155" s="20">
        <f t="shared" si="8"/>
        <v>0</v>
      </c>
    </row>
    <row r="156" spans="1:4" s="18" customFormat="1" ht="15" customHeight="1" x14ac:dyDescent="0.35">
      <c r="A156" s="6" t="s">
        <v>73</v>
      </c>
      <c r="B156" s="26"/>
      <c r="C156" s="26"/>
      <c r="D156" s="20">
        <f t="shared" si="8"/>
        <v>0</v>
      </c>
    </row>
    <row r="157" spans="1:4" s="18" customFormat="1" ht="15" customHeight="1" x14ac:dyDescent="0.35">
      <c r="A157" s="6" t="s">
        <v>74</v>
      </c>
      <c r="B157" s="26"/>
      <c r="C157" s="26"/>
      <c r="D157" s="20">
        <f t="shared" si="8"/>
        <v>0</v>
      </c>
    </row>
    <row r="158" spans="1:4" s="18" customFormat="1" ht="15" customHeight="1" x14ac:dyDescent="0.35">
      <c r="A158" s="5" t="s">
        <v>95</v>
      </c>
      <c r="B158" s="26"/>
      <c r="C158" s="26"/>
      <c r="D158" s="20">
        <f t="shared" si="8"/>
        <v>0</v>
      </c>
    </row>
    <row r="159" spans="1:4" s="18" customFormat="1" ht="15" customHeight="1" x14ac:dyDescent="0.35">
      <c r="A159" s="5" t="s">
        <v>96</v>
      </c>
      <c r="B159" s="26"/>
      <c r="C159" s="20" t="str">
        <f>_xlfn.IFNA(VLOOKUP($A$2,'SME base CountryList'!A:C,3,FALSE),"")</f>
        <v/>
      </c>
      <c r="D159" s="20">
        <f>IFERROR(B159*C159,0)</f>
        <v>0</v>
      </c>
    </row>
    <row r="160" spans="1:4" s="18" customFormat="1" ht="15" customHeight="1" x14ac:dyDescent="0.35">
      <c r="A160" s="4" t="s">
        <v>77</v>
      </c>
      <c r="B160" s="22"/>
      <c r="C160" s="22"/>
      <c r="D160" s="22"/>
    </row>
    <row r="161" spans="1:4" s="18" customFormat="1" ht="15" customHeight="1" x14ac:dyDescent="0.35">
      <c r="A161" s="7"/>
      <c r="B161" s="26"/>
      <c r="C161" s="26"/>
      <c r="D161" s="20">
        <f>B161*C161</f>
        <v>0</v>
      </c>
    </row>
    <row r="162" spans="1:4" s="18" customFormat="1" ht="15" customHeight="1" x14ac:dyDescent="0.35">
      <c r="A162" s="4" t="s">
        <v>78</v>
      </c>
      <c r="B162" s="22"/>
      <c r="C162" s="22"/>
      <c r="D162" s="22"/>
    </row>
    <row r="163" spans="1:4" s="18" customFormat="1" ht="15" customHeight="1" x14ac:dyDescent="0.35">
      <c r="A163" s="5" t="s">
        <v>79</v>
      </c>
      <c r="B163" s="26"/>
      <c r="C163" s="26"/>
      <c r="D163" s="20">
        <f>B163*C163</f>
        <v>0</v>
      </c>
    </row>
    <row r="164" spans="1:4" s="18" customFormat="1" ht="15" customHeight="1" x14ac:dyDescent="0.35">
      <c r="A164" s="5" t="s">
        <v>80</v>
      </c>
      <c r="B164" s="23"/>
      <c r="C164" s="23"/>
      <c r="D164" s="23"/>
    </row>
    <row r="165" spans="1:4" s="18" customFormat="1" ht="15" customHeight="1" x14ac:dyDescent="0.35">
      <c r="A165" s="8" t="s">
        <v>97</v>
      </c>
      <c r="B165" s="26"/>
      <c r="C165" s="26"/>
      <c r="D165" s="20">
        <f>B165*C165</f>
        <v>0</v>
      </c>
    </row>
    <row r="166" spans="1:4" s="18" customFormat="1" ht="15" customHeight="1" x14ac:dyDescent="0.35">
      <c r="A166" s="8" t="s">
        <v>82</v>
      </c>
      <c r="B166" s="26"/>
      <c r="C166" s="26"/>
      <c r="D166" s="20">
        <f>B166*C166</f>
        <v>0</v>
      </c>
    </row>
    <row r="167" spans="1:4" s="18" customFormat="1" ht="15" customHeight="1" x14ac:dyDescent="0.35">
      <c r="A167" s="8" t="s">
        <v>83</v>
      </c>
      <c r="B167" s="26"/>
      <c r="C167" s="26"/>
      <c r="D167" s="20">
        <f>B167*C167</f>
        <v>0</v>
      </c>
    </row>
    <row r="168" spans="1:4" s="18" customFormat="1" ht="15" customHeight="1" x14ac:dyDescent="0.35">
      <c r="A168" s="5" t="s">
        <v>84</v>
      </c>
      <c r="B168" s="23"/>
      <c r="C168" s="23"/>
      <c r="D168" s="23"/>
    </row>
    <row r="169" spans="1:4" s="18" customFormat="1" ht="15" customHeight="1" x14ac:dyDescent="0.35">
      <c r="A169" s="8" t="s">
        <v>85</v>
      </c>
      <c r="B169" s="26"/>
      <c r="C169" s="26"/>
      <c r="D169" s="20">
        <f>B169*C169</f>
        <v>0</v>
      </c>
    </row>
    <row r="170" spans="1:4" s="18" customFormat="1" ht="15" customHeight="1" x14ac:dyDescent="0.35">
      <c r="A170" s="8" t="s">
        <v>86</v>
      </c>
      <c r="B170" s="26"/>
      <c r="C170" s="26"/>
      <c r="D170" s="20">
        <f>B170*C170</f>
        <v>0</v>
      </c>
    </row>
    <row r="171" spans="1:4" s="18" customFormat="1" ht="15" customHeight="1" x14ac:dyDescent="0.35">
      <c r="A171" s="8" t="s">
        <v>87</v>
      </c>
      <c r="B171" s="26"/>
      <c r="C171" s="26"/>
      <c r="D171" s="20">
        <f>B171*C171</f>
        <v>0</v>
      </c>
    </row>
    <row r="172" spans="1:4" s="18" customFormat="1" ht="15" customHeight="1" x14ac:dyDescent="0.35">
      <c r="A172" s="8" t="s">
        <v>88</v>
      </c>
      <c r="B172" s="26"/>
      <c r="C172" s="26"/>
      <c r="D172" s="20">
        <f>B172*C172</f>
        <v>0</v>
      </c>
    </row>
    <row r="173" spans="1:4" s="18" customFormat="1" ht="15" customHeight="1" x14ac:dyDescent="0.35">
      <c r="A173" s="8" t="s">
        <v>89</v>
      </c>
      <c r="B173" s="26"/>
      <c r="C173" s="26"/>
      <c r="D173" s="20">
        <f>B173*C173</f>
        <v>0</v>
      </c>
    </row>
    <row r="174" spans="1:4" s="18" customFormat="1" ht="15" customHeight="1" x14ac:dyDescent="0.35">
      <c r="A174" s="4" t="s">
        <v>90</v>
      </c>
      <c r="B174" s="22"/>
      <c r="C174" s="22"/>
      <c r="D174" s="22"/>
    </row>
    <row r="175" spans="1:4" s="18" customFormat="1" ht="15" customHeight="1" x14ac:dyDescent="0.35">
      <c r="A175" s="9" t="s">
        <v>98</v>
      </c>
      <c r="B175" s="26"/>
      <c r="C175" s="26"/>
      <c r="D175" s="20">
        <f>B175*C175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6"/>
      <c r="C189" s="26"/>
      <c r="D189" s="20">
        <f>B189*C189</f>
        <v>0</v>
      </c>
    </row>
    <row r="190" spans="1:4" ht="15" customHeight="1" x14ac:dyDescent="0.35">
      <c r="A190" s="6" t="s">
        <v>71</v>
      </c>
      <c r="B190" s="26"/>
      <c r="C190" s="26"/>
      <c r="D190" s="20">
        <f t="shared" ref="D190:D194" si="9">B190*C190</f>
        <v>0</v>
      </c>
    </row>
    <row r="191" spans="1:4" ht="15" customHeight="1" x14ac:dyDescent="0.35">
      <c r="A191" s="6" t="s">
        <v>72</v>
      </c>
      <c r="B191" s="26"/>
      <c r="C191" s="26"/>
      <c r="D191" s="20">
        <f t="shared" si="9"/>
        <v>0</v>
      </c>
    </row>
    <row r="192" spans="1:4" ht="15" customHeight="1" x14ac:dyDescent="0.35">
      <c r="A192" s="6" t="s">
        <v>73</v>
      </c>
      <c r="B192" s="26"/>
      <c r="C192" s="26"/>
      <c r="D192" s="20">
        <f t="shared" si="9"/>
        <v>0</v>
      </c>
    </row>
    <row r="193" spans="1:4" s="18" customFormat="1" ht="15" customHeight="1" x14ac:dyDescent="0.35">
      <c r="A193" s="6" t="s">
        <v>74</v>
      </c>
      <c r="B193" s="26"/>
      <c r="C193" s="26"/>
      <c r="D193" s="20">
        <f t="shared" si="9"/>
        <v>0</v>
      </c>
    </row>
    <row r="194" spans="1:4" s="18" customFormat="1" ht="15" customHeight="1" x14ac:dyDescent="0.35">
      <c r="A194" s="5" t="s">
        <v>95</v>
      </c>
      <c r="B194" s="26"/>
      <c r="C194" s="26"/>
      <c r="D194" s="20">
        <f t="shared" si="9"/>
        <v>0</v>
      </c>
    </row>
    <row r="195" spans="1:4" s="18" customFormat="1" ht="15" customHeight="1" x14ac:dyDescent="0.35">
      <c r="A195" s="5" t="s">
        <v>96</v>
      </c>
      <c r="B195" s="26"/>
      <c r="C195" s="20" t="str">
        <f>_xlfn.IFNA(VLOOKUP($A$2,'SME base CountryList'!A:C,3,FALSE),"")</f>
        <v/>
      </c>
      <c r="D195" s="20">
        <f>IFERROR(B195*C195,0)</f>
        <v>0</v>
      </c>
    </row>
    <row r="196" spans="1:4" s="18" customFormat="1" ht="15" customHeight="1" x14ac:dyDescent="0.35">
      <c r="A196" s="4" t="s">
        <v>77</v>
      </c>
      <c r="B196" s="22"/>
      <c r="C196" s="22"/>
      <c r="D196" s="22"/>
    </row>
    <row r="197" spans="1:4" s="18" customFormat="1" ht="15" customHeight="1" x14ac:dyDescent="0.35">
      <c r="A197" s="7"/>
      <c r="B197" s="26"/>
      <c r="C197" s="26"/>
      <c r="D197" s="20">
        <f>B197*C197</f>
        <v>0</v>
      </c>
    </row>
    <row r="198" spans="1:4" s="18" customFormat="1" ht="15" customHeight="1" x14ac:dyDescent="0.35">
      <c r="A198" s="4" t="s">
        <v>78</v>
      </c>
      <c r="B198" s="22"/>
      <c r="C198" s="22"/>
      <c r="D198" s="22"/>
    </row>
    <row r="199" spans="1:4" s="18" customFormat="1" ht="15" customHeight="1" x14ac:dyDescent="0.35">
      <c r="A199" s="5" t="s">
        <v>79</v>
      </c>
      <c r="B199" s="26"/>
      <c r="C199" s="26"/>
      <c r="D199" s="20">
        <f>B199*C199</f>
        <v>0</v>
      </c>
    </row>
    <row r="200" spans="1:4" s="18" customFormat="1" ht="15" customHeight="1" x14ac:dyDescent="0.35">
      <c r="A200" s="5" t="s">
        <v>80</v>
      </c>
      <c r="B200" s="23"/>
      <c r="C200" s="23"/>
      <c r="D200" s="23"/>
    </row>
    <row r="201" spans="1:4" s="18" customFormat="1" ht="15" customHeight="1" x14ac:dyDescent="0.35">
      <c r="A201" s="8" t="s">
        <v>97</v>
      </c>
      <c r="B201" s="26"/>
      <c r="C201" s="26"/>
      <c r="D201" s="20">
        <f>B201*C201</f>
        <v>0</v>
      </c>
    </row>
    <row r="202" spans="1:4" s="18" customFormat="1" ht="15" customHeight="1" x14ac:dyDescent="0.35">
      <c r="A202" s="8" t="s">
        <v>82</v>
      </c>
      <c r="B202" s="26"/>
      <c r="C202" s="26"/>
      <c r="D202" s="20">
        <f>B202*C202</f>
        <v>0</v>
      </c>
    </row>
    <row r="203" spans="1:4" s="18" customFormat="1" ht="15" customHeight="1" x14ac:dyDescent="0.35">
      <c r="A203" s="8" t="s">
        <v>83</v>
      </c>
      <c r="B203" s="26"/>
      <c r="C203" s="26"/>
      <c r="D203" s="20">
        <f>B203*C203</f>
        <v>0</v>
      </c>
    </row>
    <row r="204" spans="1:4" s="18" customFormat="1" ht="15" customHeight="1" x14ac:dyDescent="0.35">
      <c r="A204" s="5" t="s">
        <v>84</v>
      </c>
      <c r="B204" s="23"/>
      <c r="C204" s="23"/>
      <c r="D204" s="23"/>
    </row>
    <row r="205" spans="1:4" s="18" customFormat="1" ht="15" customHeight="1" x14ac:dyDescent="0.35">
      <c r="A205" s="8" t="s">
        <v>85</v>
      </c>
      <c r="B205" s="26"/>
      <c r="C205" s="26"/>
      <c r="D205" s="20">
        <f>B205*C205</f>
        <v>0</v>
      </c>
    </row>
    <row r="206" spans="1:4" s="18" customFormat="1" ht="15" customHeight="1" x14ac:dyDescent="0.35">
      <c r="A206" s="8" t="s">
        <v>86</v>
      </c>
      <c r="B206" s="26"/>
      <c r="C206" s="26"/>
      <c r="D206" s="20">
        <f>B206*C206</f>
        <v>0</v>
      </c>
    </row>
    <row r="207" spans="1:4" s="18" customFormat="1" ht="15" customHeight="1" x14ac:dyDescent="0.35">
      <c r="A207" s="8" t="s">
        <v>87</v>
      </c>
      <c r="B207" s="26"/>
      <c r="C207" s="26"/>
      <c r="D207" s="20">
        <f>B207*C207</f>
        <v>0</v>
      </c>
    </row>
    <row r="208" spans="1:4" s="18" customFormat="1" ht="15" customHeight="1" x14ac:dyDescent="0.35">
      <c r="A208" s="8" t="s">
        <v>88</v>
      </c>
      <c r="B208" s="26"/>
      <c r="C208" s="26"/>
      <c r="D208" s="20">
        <f>B208*C208</f>
        <v>0</v>
      </c>
    </row>
    <row r="209" spans="1:4" s="18" customFormat="1" ht="15" customHeight="1" x14ac:dyDescent="0.35">
      <c r="A209" s="8" t="s">
        <v>89</v>
      </c>
      <c r="B209" s="26"/>
      <c r="C209" s="26"/>
      <c r="D209" s="20">
        <f>B209*C209</f>
        <v>0</v>
      </c>
    </row>
    <row r="210" spans="1:4" s="18" customFormat="1" ht="15" customHeight="1" x14ac:dyDescent="0.35">
      <c r="A210" s="4" t="s">
        <v>90</v>
      </c>
      <c r="B210" s="22"/>
      <c r="C210" s="22"/>
      <c r="D210" s="22"/>
    </row>
    <row r="211" spans="1:4" s="18" customFormat="1" ht="15" customHeight="1" x14ac:dyDescent="0.35">
      <c r="A211" s="9" t="s">
        <v>98</v>
      </c>
      <c r="B211" s="26"/>
      <c r="C211" s="26"/>
      <c r="D211" s="20">
        <f>B211*C211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6"/>
      <c r="C225" s="26"/>
      <c r="D225" s="20">
        <f>B225*C225</f>
        <v>0</v>
      </c>
    </row>
    <row r="226" spans="1:4" s="18" customFormat="1" ht="15" customHeight="1" x14ac:dyDescent="0.35">
      <c r="A226" s="6" t="s">
        <v>71</v>
      </c>
      <c r="B226" s="26"/>
      <c r="C226" s="26"/>
      <c r="D226" s="20">
        <f t="shared" ref="D226:D230" si="10">B226*C226</f>
        <v>0</v>
      </c>
    </row>
    <row r="227" spans="1:4" s="18" customFormat="1" ht="15" customHeight="1" x14ac:dyDescent="0.35">
      <c r="A227" s="6" t="s">
        <v>72</v>
      </c>
      <c r="B227" s="26"/>
      <c r="C227" s="26"/>
      <c r="D227" s="20">
        <f t="shared" si="10"/>
        <v>0</v>
      </c>
    </row>
    <row r="228" spans="1:4" s="18" customFormat="1" ht="15" customHeight="1" x14ac:dyDescent="0.35">
      <c r="A228" s="6" t="s">
        <v>73</v>
      </c>
      <c r="B228" s="26"/>
      <c r="C228" s="26"/>
      <c r="D228" s="20">
        <f t="shared" si="10"/>
        <v>0</v>
      </c>
    </row>
    <row r="229" spans="1:4" s="18" customFormat="1" ht="15" customHeight="1" x14ac:dyDescent="0.35">
      <c r="A229" s="6" t="s">
        <v>74</v>
      </c>
      <c r="B229" s="26"/>
      <c r="C229" s="26"/>
      <c r="D229" s="20">
        <f t="shared" si="10"/>
        <v>0</v>
      </c>
    </row>
    <row r="230" spans="1:4" s="18" customFormat="1" ht="15" customHeight="1" x14ac:dyDescent="0.35">
      <c r="A230" s="5" t="s">
        <v>95</v>
      </c>
      <c r="B230" s="26"/>
      <c r="C230" s="26"/>
      <c r="D230" s="20">
        <f t="shared" si="10"/>
        <v>0</v>
      </c>
    </row>
    <row r="231" spans="1:4" s="18" customFormat="1" ht="15" customHeight="1" x14ac:dyDescent="0.35">
      <c r="A231" s="5" t="s">
        <v>96</v>
      </c>
      <c r="B231" s="26"/>
      <c r="C231" s="20" t="str">
        <f>_xlfn.IFNA(VLOOKUP($A$2,'SME base CountryList'!A:C,3,FALSE),"")</f>
        <v/>
      </c>
      <c r="D231" s="20">
        <f>IFERROR(B231*C231,0)</f>
        <v>0</v>
      </c>
    </row>
    <row r="232" spans="1:4" s="18" customFormat="1" ht="15" customHeight="1" x14ac:dyDescent="0.35">
      <c r="A232" s="4" t="s">
        <v>77</v>
      </c>
      <c r="B232" s="22"/>
      <c r="C232" s="22"/>
      <c r="D232" s="22"/>
    </row>
    <row r="233" spans="1:4" s="18" customFormat="1" ht="15" customHeight="1" x14ac:dyDescent="0.35">
      <c r="A233" s="7"/>
      <c r="B233" s="26"/>
      <c r="C233" s="26"/>
      <c r="D233" s="20">
        <f>B233*C233</f>
        <v>0</v>
      </c>
    </row>
    <row r="234" spans="1:4" s="18" customFormat="1" ht="15" customHeight="1" x14ac:dyDescent="0.35">
      <c r="A234" s="4" t="s">
        <v>78</v>
      </c>
      <c r="B234" s="22"/>
      <c r="C234" s="22"/>
      <c r="D234" s="22"/>
    </row>
    <row r="235" spans="1:4" s="18" customFormat="1" ht="15" customHeight="1" x14ac:dyDescent="0.35">
      <c r="A235" s="5" t="s">
        <v>79</v>
      </c>
      <c r="B235" s="26"/>
      <c r="C235" s="26"/>
      <c r="D235" s="20">
        <f>B235*C235</f>
        <v>0</v>
      </c>
    </row>
    <row r="236" spans="1:4" s="18" customFormat="1" ht="15" customHeight="1" x14ac:dyDescent="0.35">
      <c r="A236" s="5" t="s">
        <v>80</v>
      </c>
      <c r="B236" s="23"/>
      <c r="C236" s="23"/>
      <c r="D236" s="23"/>
    </row>
    <row r="237" spans="1:4" s="18" customFormat="1" ht="15" customHeight="1" x14ac:dyDescent="0.35">
      <c r="A237" s="8" t="s">
        <v>97</v>
      </c>
      <c r="B237" s="26"/>
      <c r="C237" s="26"/>
      <c r="D237" s="20">
        <f>B237*C237</f>
        <v>0</v>
      </c>
    </row>
    <row r="238" spans="1:4" s="18" customFormat="1" ht="15" customHeight="1" x14ac:dyDescent="0.35">
      <c r="A238" s="8" t="s">
        <v>82</v>
      </c>
      <c r="B238" s="26"/>
      <c r="C238" s="26"/>
      <c r="D238" s="20">
        <f>B238*C238</f>
        <v>0</v>
      </c>
    </row>
    <row r="239" spans="1:4" s="18" customFormat="1" ht="15" customHeight="1" x14ac:dyDescent="0.35">
      <c r="A239" s="8" t="s">
        <v>83</v>
      </c>
      <c r="B239" s="26"/>
      <c r="C239" s="26"/>
      <c r="D239" s="20">
        <f>B239*C239</f>
        <v>0</v>
      </c>
    </row>
    <row r="240" spans="1:4" s="18" customFormat="1" ht="15" customHeight="1" x14ac:dyDescent="0.35">
      <c r="A240" s="5" t="s">
        <v>84</v>
      </c>
      <c r="B240" s="23"/>
      <c r="C240" s="23"/>
      <c r="D240" s="23"/>
    </row>
    <row r="241" spans="1:4" s="18" customFormat="1" ht="15" customHeight="1" x14ac:dyDescent="0.35">
      <c r="A241" s="8" t="s">
        <v>85</v>
      </c>
      <c r="B241" s="26"/>
      <c r="C241" s="26"/>
      <c r="D241" s="20">
        <f>B241*C241</f>
        <v>0</v>
      </c>
    </row>
    <row r="242" spans="1:4" s="18" customFormat="1" ht="15" customHeight="1" x14ac:dyDescent="0.35">
      <c r="A242" s="8" t="s">
        <v>86</v>
      </c>
      <c r="B242" s="26"/>
      <c r="C242" s="26"/>
      <c r="D242" s="20">
        <f>B242*C242</f>
        <v>0</v>
      </c>
    </row>
    <row r="243" spans="1:4" s="18" customFormat="1" ht="15" customHeight="1" x14ac:dyDescent="0.35">
      <c r="A243" s="8" t="s">
        <v>87</v>
      </c>
      <c r="B243" s="26"/>
      <c r="C243" s="26"/>
      <c r="D243" s="20">
        <f>B243*C243</f>
        <v>0</v>
      </c>
    </row>
    <row r="244" spans="1:4" s="18" customFormat="1" ht="15" customHeight="1" x14ac:dyDescent="0.35">
      <c r="A244" s="8" t="s">
        <v>88</v>
      </c>
      <c r="B244" s="26"/>
      <c r="C244" s="26"/>
      <c r="D244" s="20">
        <f>B244*C244</f>
        <v>0</v>
      </c>
    </row>
    <row r="245" spans="1:4" s="18" customFormat="1" ht="15" customHeight="1" x14ac:dyDescent="0.35">
      <c r="A245" s="8" t="s">
        <v>89</v>
      </c>
      <c r="B245" s="26"/>
      <c r="C245" s="26"/>
      <c r="D245" s="20">
        <f>B245*C245</f>
        <v>0</v>
      </c>
    </row>
    <row r="246" spans="1:4" s="18" customFormat="1" ht="15" customHeight="1" x14ac:dyDescent="0.35">
      <c r="A246" s="4" t="s">
        <v>90</v>
      </c>
      <c r="B246" s="22"/>
      <c r="C246" s="22"/>
      <c r="D246" s="22"/>
    </row>
    <row r="247" spans="1:4" s="18" customFormat="1" ht="15" customHeight="1" x14ac:dyDescent="0.35">
      <c r="A247" s="9" t="s">
        <v>98</v>
      </c>
      <c r="B247" s="26"/>
      <c r="C247" s="26"/>
      <c r="D247" s="20">
        <f>B247*C247</f>
        <v>0</v>
      </c>
    </row>
    <row r="248" spans="1:4" s="18" customFormat="1" ht="15" customHeigh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6"/>
      <c r="C261" s="26"/>
      <c r="D261" s="20">
        <f>B261*C261</f>
        <v>0</v>
      </c>
    </row>
    <row r="262" spans="1:4" s="18" customFormat="1" ht="15" customHeight="1" x14ac:dyDescent="0.35">
      <c r="A262" s="6" t="s">
        <v>71</v>
      </c>
      <c r="B262" s="26"/>
      <c r="C262" s="26"/>
      <c r="D262" s="20">
        <f t="shared" ref="D262:D266" si="11">B262*C262</f>
        <v>0</v>
      </c>
    </row>
    <row r="263" spans="1:4" s="18" customFormat="1" ht="15" customHeight="1" x14ac:dyDescent="0.35">
      <c r="A263" s="6" t="s">
        <v>72</v>
      </c>
      <c r="B263" s="26"/>
      <c r="C263" s="26"/>
      <c r="D263" s="20">
        <f t="shared" si="11"/>
        <v>0</v>
      </c>
    </row>
    <row r="264" spans="1:4" s="18" customFormat="1" ht="15" customHeight="1" x14ac:dyDescent="0.35">
      <c r="A264" s="6" t="s">
        <v>73</v>
      </c>
      <c r="B264" s="26"/>
      <c r="C264" s="26"/>
      <c r="D264" s="20">
        <f t="shared" si="11"/>
        <v>0</v>
      </c>
    </row>
    <row r="265" spans="1:4" s="18" customFormat="1" ht="15" customHeight="1" x14ac:dyDescent="0.35">
      <c r="A265" s="6" t="s">
        <v>74</v>
      </c>
      <c r="B265" s="26"/>
      <c r="C265" s="26"/>
      <c r="D265" s="20">
        <f t="shared" si="11"/>
        <v>0</v>
      </c>
    </row>
    <row r="266" spans="1:4" s="18" customFormat="1" ht="15" customHeight="1" x14ac:dyDescent="0.35">
      <c r="A266" s="5" t="s">
        <v>95</v>
      </c>
      <c r="B266" s="26"/>
      <c r="C266" s="26"/>
      <c r="D266" s="20">
        <f t="shared" si="11"/>
        <v>0</v>
      </c>
    </row>
    <row r="267" spans="1:4" s="18" customFormat="1" ht="15" customHeight="1" x14ac:dyDescent="0.35">
      <c r="A267" s="5" t="s">
        <v>96</v>
      </c>
      <c r="B267" s="26"/>
      <c r="C267" s="20" t="str">
        <f>_xlfn.IFNA(VLOOKUP($A$2,'SME base CountryList'!A:C,3,FALSE),"")</f>
        <v/>
      </c>
      <c r="D267" s="20">
        <f>IFERROR(B267*C267,0)</f>
        <v>0</v>
      </c>
    </row>
    <row r="268" spans="1:4" s="18" customFormat="1" ht="15" customHeight="1" x14ac:dyDescent="0.35">
      <c r="A268" s="4" t="s">
        <v>77</v>
      </c>
      <c r="B268" s="22"/>
      <c r="C268" s="22"/>
      <c r="D268" s="22"/>
    </row>
    <row r="269" spans="1:4" s="18" customFormat="1" ht="15" customHeight="1" x14ac:dyDescent="0.35">
      <c r="A269" s="7"/>
      <c r="B269" s="26"/>
      <c r="C269" s="26"/>
      <c r="D269" s="20">
        <f>B269*C269</f>
        <v>0</v>
      </c>
    </row>
    <row r="270" spans="1:4" s="18" customFormat="1" ht="15" customHeight="1" x14ac:dyDescent="0.35">
      <c r="A270" s="4" t="s">
        <v>78</v>
      </c>
      <c r="B270" s="22"/>
      <c r="C270" s="22"/>
      <c r="D270" s="22"/>
    </row>
    <row r="271" spans="1:4" s="18" customFormat="1" ht="15" customHeight="1" x14ac:dyDescent="0.35">
      <c r="A271" s="5" t="s">
        <v>79</v>
      </c>
      <c r="B271" s="26"/>
      <c r="C271" s="26"/>
      <c r="D271" s="20">
        <f>B271*C271</f>
        <v>0</v>
      </c>
    </row>
    <row r="272" spans="1:4" s="18" customFormat="1" ht="15" customHeight="1" x14ac:dyDescent="0.35">
      <c r="A272" s="5" t="s">
        <v>80</v>
      </c>
      <c r="B272" s="23"/>
      <c r="C272" s="23"/>
      <c r="D272" s="23"/>
    </row>
    <row r="273" spans="1:4" s="18" customFormat="1" ht="15" customHeight="1" x14ac:dyDescent="0.35">
      <c r="A273" s="8" t="s">
        <v>97</v>
      </c>
      <c r="B273" s="26"/>
      <c r="C273" s="26"/>
      <c r="D273" s="20">
        <f>B273*C273</f>
        <v>0</v>
      </c>
    </row>
    <row r="274" spans="1:4" s="18" customFormat="1" ht="15" customHeight="1" x14ac:dyDescent="0.35">
      <c r="A274" s="8" t="s">
        <v>82</v>
      </c>
      <c r="B274" s="26"/>
      <c r="C274" s="26"/>
      <c r="D274" s="20">
        <f>B274*C274</f>
        <v>0</v>
      </c>
    </row>
    <row r="275" spans="1:4" s="18" customFormat="1" ht="15" customHeight="1" x14ac:dyDescent="0.35">
      <c r="A275" s="8" t="s">
        <v>83</v>
      </c>
      <c r="B275" s="26"/>
      <c r="C275" s="26"/>
      <c r="D275" s="20">
        <f>B275*C275</f>
        <v>0</v>
      </c>
    </row>
    <row r="276" spans="1:4" s="18" customFormat="1" ht="15" customHeight="1" x14ac:dyDescent="0.35">
      <c r="A276" s="5" t="s">
        <v>84</v>
      </c>
      <c r="B276" s="23"/>
      <c r="C276" s="23"/>
      <c r="D276" s="23"/>
    </row>
    <row r="277" spans="1:4" s="18" customFormat="1" ht="15" customHeight="1" x14ac:dyDescent="0.35">
      <c r="A277" s="8" t="s">
        <v>85</v>
      </c>
      <c r="B277" s="26"/>
      <c r="C277" s="26"/>
      <c r="D277" s="20">
        <f>B277*C277</f>
        <v>0</v>
      </c>
    </row>
    <row r="278" spans="1:4" s="18" customFormat="1" ht="15" customHeight="1" x14ac:dyDescent="0.35">
      <c r="A278" s="8" t="s">
        <v>86</v>
      </c>
      <c r="B278" s="26"/>
      <c r="C278" s="26"/>
      <c r="D278" s="20">
        <f>B278*C278</f>
        <v>0</v>
      </c>
    </row>
    <row r="279" spans="1:4" s="18" customFormat="1" ht="15" customHeight="1" x14ac:dyDescent="0.35">
      <c r="A279" s="8" t="s">
        <v>87</v>
      </c>
      <c r="B279" s="26"/>
      <c r="C279" s="26"/>
      <c r="D279" s="20">
        <f>B279*C279</f>
        <v>0</v>
      </c>
    </row>
    <row r="280" spans="1:4" s="18" customFormat="1" ht="15" customHeight="1" x14ac:dyDescent="0.35">
      <c r="A280" s="8" t="s">
        <v>88</v>
      </c>
      <c r="B280" s="26"/>
      <c r="C280" s="26"/>
      <c r="D280" s="20">
        <f>B280*C280</f>
        <v>0</v>
      </c>
    </row>
    <row r="281" spans="1:4" s="18" customFormat="1" ht="15" customHeight="1" x14ac:dyDescent="0.35">
      <c r="A281" s="8" t="s">
        <v>89</v>
      </c>
      <c r="B281" s="26"/>
      <c r="C281" s="26"/>
      <c r="D281" s="20">
        <f>B281*C281</f>
        <v>0</v>
      </c>
    </row>
    <row r="282" spans="1:4" s="18" customFormat="1" ht="15" customHeight="1" x14ac:dyDescent="0.35">
      <c r="A282" s="4" t="s">
        <v>90</v>
      </c>
      <c r="B282" s="22"/>
      <c r="C282" s="22"/>
      <c r="D282" s="22"/>
    </row>
    <row r="283" spans="1:4" s="18" customFormat="1" ht="15" customHeight="1" x14ac:dyDescent="0.35">
      <c r="A283" s="9" t="s">
        <v>98</v>
      </c>
      <c r="B283" s="26"/>
      <c r="C283" s="26"/>
      <c r="D283" s="20">
        <f>B283*C283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6"/>
      <c r="C297" s="26"/>
      <c r="D297" s="20">
        <f>B297*C297</f>
        <v>0</v>
      </c>
    </row>
    <row r="298" spans="1:4" s="18" customFormat="1" ht="15" customHeight="1" x14ac:dyDescent="0.35">
      <c r="A298" s="6" t="s">
        <v>71</v>
      </c>
      <c r="B298" s="26"/>
      <c r="C298" s="26"/>
      <c r="D298" s="20">
        <f t="shared" ref="D298:D302" si="12">B298*C298</f>
        <v>0</v>
      </c>
    </row>
    <row r="299" spans="1:4" s="18" customFormat="1" ht="15" customHeight="1" x14ac:dyDescent="0.35">
      <c r="A299" s="6" t="s">
        <v>72</v>
      </c>
      <c r="B299" s="26"/>
      <c r="C299" s="26"/>
      <c r="D299" s="20">
        <f t="shared" si="12"/>
        <v>0</v>
      </c>
    </row>
    <row r="300" spans="1:4" s="18" customFormat="1" ht="15" customHeight="1" x14ac:dyDescent="0.35">
      <c r="A300" s="6" t="s">
        <v>73</v>
      </c>
      <c r="B300" s="26"/>
      <c r="C300" s="26"/>
      <c r="D300" s="20">
        <f t="shared" si="12"/>
        <v>0</v>
      </c>
    </row>
    <row r="301" spans="1:4" s="18" customFormat="1" ht="15" customHeight="1" x14ac:dyDescent="0.35">
      <c r="A301" s="6" t="s">
        <v>74</v>
      </c>
      <c r="B301" s="26"/>
      <c r="C301" s="26"/>
      <c r="D301" s="20">
        <f t="shared" si="12"/>
        <v>0</v>
      </c>
    </row>
    <row r="302" spans="1:4" s="18" customFormat="1" ht="15" customHeight="1" x14ac:dyDescent="0.35">
      <c r="A302" s="5" t="s">
        <v>95</v>
      </c>
      <c r="B302" s="26"/>
      <c r="C302" s="26"/>
      <c r="D302" s="20">
        <f t="shared" si="12"/>
        <v>0</v>
      </c>
    </row>
    <row r="303" spans="1:4" s="18" customFormat="1" ht="15" customHeight="1" x14ac:dyDescent="0.35">
      <c r="A303" s="5" t="s">
        <v>96</v>
      </c>
      <c r="B303" s="26"/>
      <c r="C303" s="20" t="str">
        <f>_xlfn.IFNA(VLOOKUP($A$2,'SME base CountryList'!A:C,3,FALSE),"")</f>
        <v/>
      </c>
      <c r="D303" s="20">
        <f>IFERROR(B303*C303,0)</f>
        <v>0</v>
      </c>
    </row>
    <row r="304" spans="1:4" s="18" customFormat="1" ht="15" customHeight="1" x14ac:dyDescent="0.35">
      <c r="A304" s="4" t="s">
        <v>77</v>
      </c>
      <c r="B304" s="22"/>
      <c r="C304" s="22"/>
      <c r="D304" s="22"/>
    </row>
    <row r="305" spans="1:4" s="18" customFormat="1" ht="15" customHeight="1" x14ac:dyDescent="0.35">
      <c r="A305" s="7"/>
      <c r="B305" s="26"/>
      <c r="C305" s="26"/>
      <c r="D305" s="20">
        <f>B305*C305</f>
        <v>0</v>
      </c>
    </row>
    <row r="306" spans="1:4" s="18" customFormat="1" ht="15" customHeight="1" x14ac:dyDescent="0.35">
      <c r="A306" s="4" t="s">
        <v>78</v>
      </c>
      <c r="B306" s="22"/>
      <c r="C306" s="22"/>
      <c r="D306" s="22"/>
    </row>
    <row r="307" spans="1:4" s="18" customFormat="1" ht="15" customHeight="1" x14ac:dyDescent="0.35">
      <c r="A307" s="5" t="s">
        <v>79</v>
      </c>
      <c r="B307" s="26"/>
      <c r="C307" s="26"/>
      <c r="D307" s="20">
        <f>B307*C307</f>
        <v>0</v>
      </c>
    </row>
    <row r="308" spans="1:4" s="18" customFormat="1" ht="15" customHeight="1" x14ac:dyDescent="0.35">
      <c r="A308" s="5" t="s">
        <v>80</v>
      </c>
      <c r="B308" s="23"/>
      <c r="C308" s="23"/>
      <c r="D308" s="23"/>
    </row>
    <row r="309" spans="1:4" s="18" customFormat="1" ht="15" customHeight="1" x14ac:dyDescent="0.35">
      <c r="A309" s="8" t="s">
        <v>97</v>
      </c>
      <c r="B309" s="26"/>
      <c r="C309" s="26"/>
      <c r="D309" s="20">
        <f>B309*C309</f>
        <v>0</v>
      </c>
    </row>
    <row r="310" spans="1:4" s="18" customFormat="1" ht="15" customHeight="1" x14ac:dyDescent="0.35">
      <c r="A310" s="8" t="s">
        <v>82</v>
      </c>
      <c r="B310" s="26"/>
      <c r="C310" s="26"/>
      <c r="D310" s="20">
        <f>B310*C310</f>
        <v>0</v>
      </c>
    </row>
    <row r="311" spans="1:4" s="18" customFormat="1" ht="15" customHeight="1" x14ac:dyDescent="0.35">
      <c r="A311" s="8" t="s">
        <v>83</v>
      </c>
      <c r="B311" s="26"/>
      <c r="C311" s="26"/>
      <c r="D311" s="20">
        <f>B311*C311</f>
        <v>0</v>
      </c>
    </row>
    <row r="312" spans="1:4" s="18" customFormat="1" ht="15" customHeight="1" x14ac:dyDescent="0.35">
      <c r="A312" s="5" t="s">
        <v>84</v>
      </c>
      <c r="B312" s="23"/>
      <c r="C312" s="23"/>
      <c r="D312" s="23"/>
    </row>
    <row r="313" spans="1:4" s="18" customFormat="1" ht="15" customHeight="1" x14ac:dyDescent="0.35">
      <c r="A313" s="8" t="s">
        <v>85</v>
      </c>
      <c r="B313" s="26"/>
      <c r="C313" s="26"/>
      <c r="D313" s="20">
        <f>B313*C313</f>
        <v>0</v>
      </c>
    </row>
    <row r="314" spans="1:4" s="18" customFormat="1" ht="15" customHeight="1" x14ac:dyDescent="0.35">
      <c r="A314" s="8" t="s">
        <v>86</v>
      </c>
      <c r="B314" s="26"/>
      <c r="C314" s="26"/>
      <c r="D314" s="20">
        <f>B314*C314</f>
        <v>0</v>
      </c>
    </row>
    <row r="315" spans="1:4" s="18" customFormat="1" ht="15" customHeight="1" x14ac:dyDescent="0.35">
      <c r="A315" s="8" t="s">
        <v>87</v>
      </c>
      <c r="B315" s="26"/>
      <c r="C315" s="26"/>
      <c r="D315" s="20">
        <f>B315*C315</f>
        <v>0</v>
      </c>
    </row>
    <row r="316" spans="1:4" s="18" customFormat="1" ht="15" customHeight="1" x14ac:dyDescent="0.35">
      <c r="A316" s="8" t="s">
        <v>88</v>
      </c>
      <c r="B316" s="26"/>
      <c r="C316" s="26"/>
      <c r="D316" s="20">
        <f>B316*C316</f>
        <v>0</v>
      </c>
    </row>
    <row r="317" spans="1:4" s="18" customFormat="1" ht="15" customHeight="1" x14ac:dyDescent="0.35">
      <c r="A317" s="8" t="s">
        <v>89</v>
      </c>
      <c r="B317" s="26"/>
      <c r="C317" s="26"/>
      <c r="D317" s="20">
        <f>B317*C317</f>
        <v>0</v>
      </c>
    </row>
    <row r="318" spans="1:4" s="18" customFormat="1" ht="15" customHeight="1" x14ac:dyDescent="0.35">
      <c r="A318" s="4" t="s">
        <v>90</v>
      </c>
      <c r="B318" s="22"/>
      <c r="C318" s="22"/>
      <c r="D318" s="22"/>
    </row>
    <row r="319" spans="1:4" s="18" customFormat="1" ht="15" customHeight="1" x14ac:dyDescent="0.35">
      <c r="A319" s="9" t="s">
        <v>98</v>
      </c>
      <c r="B319" s="26"/>
      <c r="C319" s="26"/>
      <c r="D319" s="20">
        <f>B319*C319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6"/>
      <c r="C333" s="26"/>
      <c r="D333" s="20">
        <f>B333*C333</f>
        <v>0</v>
      </c>
    </row>
    <row r="334" spans="1:4" s="18" customFormat="1" ht="15" customHeight="1" x14ac:dyDescent="0.35">
      <c r="A334" s="6" t="s">
        <v>71</v>
      </c>
      <c r="B334" s="26"/>
      <c r="C334" s="26"/>
      <c r="D334" s="20">
        <f t="shared" ref="D334:D338" si="13">B334*C334</f>
        <v>0</v>
      </c>
    </row>
    <row r="335" spans="1:4" s="18" customFormat="1" ht="15" customHeight="1" x14ac:dyDescent="0.35">
      <c r="A335" s="6" t="s">
        <v>72</v>
      </c>
      <c r="B335" s="26"/>
      <c r="C335" s="26"/>
      <c r="D335" s="20">
        <f t="shared" si="13"/>
        <v>0</v>
      </c>
    </row>
    <row r="336" spans="1:4" s="18" customFormat="1" ht="15" customHeight="1" x14ac:dyDescent="0.35">
      <c r="A336" s="6" t="s">
        <v>73</v>
      </c>
      <c r="B336" s="26"/>
      <c r="C336" s="26"/>
      <c r="D336" s="20">
        <f t="shared" si="13"/>
        <v>0</v>
      </c>
    </row>
    <row r="337" spans="1:4" s="18" customFormat="1" ht="15" customHeight="1" x14ac:dyDescent="0.35">
      <c r="A337" s="6" t="s">
        <v>74</v>
      </c>
      <c r="B337" s="26"/>
      <c r="C337" s="26"/>
      <c r="D337" s="20">
        <f t="shared" si="13"/>
        <v>0</v>
      </c>
    </row>
    <row r="338" spans="1:4" s="18" customFormat="1" ht="15" customHeight="1" x14ac:dyDescent="0.35">
      <c r="A338" s="5" t="s">
        <v>95</v>
      </c>
      <c r="B338" s="26"/>
      <c r="C338" s="26"/>
      <c r="D338" s="20">
        <f t="shared" si="13"/>
        <v>0</v>
      </c>
    </row>
    <row r="339" spans="1:4" s="18" customFormat="1" ht="15" customHeight="1" x14ac:dyDescent="0.35">
      <c r="A339" s="5" t="s">
        <v>96</v>
      </c>
      <c r="B339" s="26"/>
      <c r="C339" s="20" t="str">
        <f>_xlfn.IFNA(VLOOKUP($A$2,'SME base CountryList'!A:C,3,FALSE),"")</f>
        <v/>
      </c>
      <c r="D339" s="20">
        <f>IFERROR(B339*C339,0)</f>
        <v>0</v>
      </c>
    </row>
    <row r="340" spans="1:4" s="18" customFormat="1" ht="15" customHeight="1" x14ac:dyDescent="0.35">
      <c r="A340" s="4" t="s">
        <v>77</v>
      </c>
      <c r="B340" s="22"/>
      <c r="C340" s="22"/>
      <c r="D340" s="22"/>
    </row>
    <row r="341" spans="1:4" s="18" customFormat="1" ht="15" customHeight="1" x14ac:dyDescent="0.35">
      <c r="A341" s="7"/>
      <c r="B341" s="26"/>
      <c r="C341" s="26"/>
      <c r="D341" s="20">
        <f>B341*C341</f>
        <v>0</v>
      </c>
    </row>
    <row r="342" spans="1:4" s="18" customFormat="1" ht="15" customHeight="1" x14ac:dyDescent="0.35">
      <c r="A342" s="4" t="s">
        <v>78</v>
      </c>
      <c r="B342" s="22"/>
      <c r="C342" s="22"/>
      <c r="D342" s="22"/>
    </row>
    <row r="343" spans="1:4" s="18" customFormat="1" ht="15" customHeight="1" x14ac:dyDescent="0.35">
      <c r="A343" s="5" t="s">
        <v>79</v>
      </c>
      <c r="B343" s="26"/>
      <c r="C343" s="26"/>
      <c r="D343" s="20">
        <f>B343*C343</f>
        <v>0</v>
      </c>
    </row>
    <row r="344" spans="1:4" s="18" customFormat="1" ht="15" customHeight="1" x14ac:dyDescent="0.35">
      <c r="A344" s="5" t="s">
        <v>80</v>
      </c>
      <c r="B344" s="23"/>
      <c r="C344" s="23"/>
      <c r="D344" s="23"/>
    </row>
    <row r="345" spans="1:4" s="18" customFormat="1" ht="15" customHeight="1" x14ac:dyDescent="0.35">
      <c r="A345" s="8" t="s">
        <v>97</v>
      </c>
      <c r="B345" s="26"/>
      <c r="C345" s="26"/>
      <c r="D345" s="20">
        <f>B345*C345</f>
        <v>0</v>
      </c>
    </row>
    <row r="346" spans="1:4" s="18" customFormat="1" ht="15" customHeight="1" x14ac:dyDescent="0.35">
      <c r="A346" s="8" t="s">
        <v>82</v>
      </c>
      <c r="B346" s="26"/>
      <c r="C346" s="26"/>
      <c r="D346" s="20">
        <f>B346*C346</f>
        <v>0</v>
      </c>
    </row>
    <row r="347" spans="1:4" s="18" customFormat="1" ht="15" customHeight="1" x14ac:dyDescent="0.35">
      <c r="A347" s="8" t="s">
        <v>83</v>
      </c>
      <c r="B347" s="26"/>
      <c r="C347" s="26"/>
      <c r="D347" s="20">
        <f>B347*C347</f>
        <v>0</v>
      </c>
    </row>
    <row r="348" spans="1:4" s="18" customFormat="1" ht="15" customHeight="1" x14ac:dyDescent="0.35">
      <c r="A348" s="5" t="s">
        <v>84</v>
      </c>
      <c r="B348" s="23"/>
      <c r="C348" s="23"/>
      <c r="D348" s="23"/>
    </row>
    <row r="349" spans="1:4" s="18" customFormat="1" ht="15" customHeight="1" x14ac:dyDescent="0.35">
      <c r="A349" s="8" t="s">
        <v>85</v>
      </c>
      <c r="B349" s="26"/>
      <c r="C349" s="26"/>
      <c r="D349" s="20">
        <f>B349*C349</f>
        <v>0</v>
      </c>
    </row>
    <row r="350" spans="1:4" s="18" customFormat="1" ht="15" customHeight="1" x14ac:dyDescent="0.35">
      <c r="A350" s="8" t="s">
        <v>86</v>
      </c>
      <c r="B350" s="26"/>
      <c r="C350" s="26"/>
      <c r="D350" s="20">
        <f>B350*C350</f>
        <v>0</v>
      </c>
    </row>
    <row r="351" spans="1:4" s="18" customFormat="1" ht="15" customHeight="1" x14ac:dyDescent="0.35">
      <c r="A351" s="8" t="s">
        <v>87</v>
      </c>
      <c r="B351" s="26"/>
      <c r="C351" s="26"/>
      <c r="D351" s="20">
        <f>B351*C351</f>
        <v>0</v>
      </c>
    </row>
    <row r="352" spans="1:4" s="18" customFormat="1" ht="15" customHeight="1" x14ac:dyDescent="0.35">
      <c r="A352" s="8" t="s">
        <v>88</v>
      </c>
      <c r="B352" s="26"/>
      <c r="C352" s="26"/>
      <c r="D352" s="20">
        <f>B352*C352</f>
        <v>0</v>
      </c>
    </row>
    <row r="353" spans="1:4" s="18" customFormat="1" ht="15" customHeight="1" x14ac:dyDescent="0.35">
      <c r="A353" s="8" t="s">
        <v>89</v>
      </c>
      <c r="B353" s="26"/>
      <c r="C353" s="26"/>
      <c r="D353" s="20">
        <f>B353*C353</f>
        <v>0</v>
      </c>
    </row>
    <row r="354" spans="1:4" s="18" customFormat="1" ht="15" customHeight="1" x14ac:dyDescent="0.35">
      <c r="A354" s="4" t="s">
        <v>90</v>
      </c>
      <c r="B354" s="22"/>
      <c r="C354" s="22"/>
      <c r="D354" s="22"/>
    </row>
    <row r="355" spans="1:4" s="18" customFormat="1" ht="15" customHeight="1" x14ac:dyDescent="0.35">
      <c r="A355" s="9" t="s">
        <v>98</v>
      </c>
      <c r="B355" s="26"/>
      <c r="C355" s="26"/>
      <c r="D355" s="20">
        <f>B355*C355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6"/>
      <c r="C369" s="26"/>
      <c r="D369" s="20">
        <f>B369*C369</f>
        <v>0</v>
      </c>
    </row>
    <row r="370" spans="1:4" s="18" customFormat="1" ht="15" customHeight="1" x14ac:dyDescent="0.35">
      <c r="A370" s="6" t="s">
        <v>71</v>
      </c>
      <c r="B370" s="26"/>
      <c r="C370" s="26"/>
      <c r="D370" s="20">
        <f t="shared" ref="D370:D374" si="14">B370*C370</f>
        <v>0</v>
      </c>
    </row>
    <row r="371" spans="1:4" s="18" customFormat="1" ht="15" customHeight="1" x14ac:dyDescent="0.35">
      <c r="A371" s="6" t="s">
        <v>72</v>
      </c>
      <c r="B371" s="26"/>
      <c r="C371" s="26"/>
      <c r="D371" s="20">
        <f t="shared" si="14"/>
        <v>0</v>
      </c>
    </row>
    <row r="372" spans="1:4" s="18" customFormat="1" ht="15" customHeight="1" x14ac:dyDescent="0.35">
      <c r="A372" s="6" t="s">
        <v>73</v>
      </c>
      <c r="B372" s="26"/>
      <c r="C372" s="26"/>
      <c r="D372" s="20">
        <f t="shared" si="14"/>
        <v>0</v>
      </c>
    </row>
    <row r="373" spans="1:4" s="18" customFormat="1" ht="15" customHeight="1" x14ac:dyDescent="0.35">
      <c r="A373" s="6" t="s">
        <v>74</v>
      </c>
      <c r="B373" s="26"/>
      <c r="C373" s="26"/>
      <c r="D373" s="20">
        <f t="shared" si="14"/>
        <v>0</v>
      </c>
    </row>
    <row r="374" spans="1:4" s="18" customFormat="1" ht="15" customHeight="1" x14ac:dyDescent="0.35">
      <c r="A374" s="5" t="s">
        <v>95</v>
      </c>
      <c r="B374" s="26"/>
      <c r="C374" s="26"/>
      <c r="D374" s="20">
        <f t="shared" si="14"/>
        <v>0</v>
      </c>
    </row>
    <row r="375" spans="1:4" s="18" customFormat="1" ht="15" customHeight="1" x14ac:dyDescent="0.35">
      <c r="A375" s="5" t="s">
        <v>96</v>
      </c>
      <c r="B375" s="26"/>
      <c r="C375" s="20" t="str">
        <f>_xlfn.IFNA(VLOOKUP($A$2,'SME base CountryList'!A:C,3,FALSE),"")</f>
        <v/>
      </c>
      <c r="D375" s="20">
        <f>IFERROR(B375*C375,0)</f>
        <v>0</v>
      </c>
    </row>
    <row r="376" spans="1:4" s="18" customFormat="1" ht="15" customHeight="1" x14ac:dyDescent="0.35">
      <c r="A376" s="4" t="s">
        <v>77</v>
      </c>
      <c r="B376" s="22"/>
      <c r="C376" s="22"/>
      <c r="D376" s="22"/>
    </row>
    <row r="377" spans="1:4" s="18" customFormat="1" ht="15" customHeight="1" x14ac:dyDescent="0.35">
      <c r="A377" s="7"/>
      <c r="B377" s="26"/>
      <c r="C377" s="26"/>
      <c r="D377" s="20">
        <f>B377*C377</f>
        <v>0</v>
      </c>
    </row>
    <row r="378" spans="1:4" s="18" customFormat="1" ht="15" customHeight="1" x14ac:dyDescent="0.35">
      <c r="A378" s="4" t="s">
        <v>78</v>
      </c>
      <c r="B378" s="22"/>
      <c r="C378" s="22"/>
      <c r="D378" s="22"/>
    </row>
    <row r="379" spans="1:4" s="18" customFormat="1" ht="15" customHeight="1" x14ac:dyDescent="0.35">
      <c r="A379" s="5" t="s">
        <v>79</v>
      </c>
      <c r="B379" s="26"/>
      <c r="C379" s="26"/>
      <c r="D379" s="20">
        <f>B379*C379</f>
        <v>0</v>
      </c>
    </row>
    <row r="380" spans="1:4" s="18" customFormat="1" ht="15" customHeight="1" x14ac:dyDescent="0.35">
      <c r="A380" s="5" t="s">
        <v>80</v>
      </c>
      <c r="B380" s="23"/>
      <c r="C380" s="23"/>
      <c r="D380" s="23"/>
    </row>
    <row r="381" spans="1:4" s="18" customFormat="1" ht="15" customHeight="1" x14ac:dyDescent="0.35">
      <c r="A381" s="8" t="s">
        <v>97</v>
      </c>
      <c r="B381" s="26"/>
      <c r="C381" s="26"/>
      <c r="D381" s="20">
        <f>B381*C381</f>
        <v>0</v>
      </c>
    </row>
    <row r="382" spans="1:4" s="18" customFormat="1" ht="15" customHeight="1" x14ac:dyDescent="0.35">
      <c r="A382" s="8" t="s">
        <v>82</v>
      </c>
      <c r="B382" s="26"/>
      <c r="C382" s="26"/>
      <c r="D382" s="20">
        <f>B382*C382</f>
        <v>0</v>
      </c>
    </row>
    <row r="383" spans="1:4" s="18" customFormat="1" ht="15" customHeight="1" x14ac:dyDescent="0.35">
      <c r="A383" s="8" t="s">
        <v>83</v>
      </c>
      <c r="B383" s="26"/>
      <c r="C383" s="26"/>
      <c r="D383" s="20">
        <f>B383*C383</f>
        <v>0</v>
      </c>
    </row>
    <row r="384" spans="1:4" s="18" customFormat="1" ht="15" customHeight="1" x14ac:dyDescent="0.35">
      <c r="A384" s="5" t="s">
        <v>84</v>
      </c>
      <c r="B384" s="23"/>
      <c r="C384" s="23"/>
      <c r="D384" s="23"/>
    </row>
    <row r="385" spans="1:4" s="18" customFormat="1" ht="15" customHeight="1" x14ac:dyDescent="0.35">
      <c r="A385" s="8" t="s">
        <v>85</v>
      </c>
      <c r="B385" s="26"/>
      <c r="C385" s="26"/>
      <c r="D385" s="20">
        <f>B385*C385</f>
        <v>0</v>
      </c>
    </row>
    <row r="386" spans="1:4" s="18" customFormat="1" ht="15" customHeight="1" x14ac:dyDescent="0.35">
      <c r="A386" s="8" t="s">
        <v>86</v>
      </c>
      <c r="B386" s="26"/>
      <c r="C386" s="26"/>
      <c r="D386" s="20">
        <f>B386*C386</f>
        <v>0</v>
      </c>
    </row>
    <row r="387" spans="1:4" s="18" customFormat="1" ht="15" customHeight="1" x14ac:dyDescent="0.35">
      <c r="A387" s="8" t="s">
        <v>87</v>
      </c>
      <c r="B387" s="26"/>
      <c r="C387" s="26"/>
      <c r="D387" s="20">
        <f>B387*C387</f>
        <v>0</v>
      </c>
    </row>
    <row r="388" spans="1:4" s="18" customFormat="1" ht="15" customHeight="1" x14ac:dyDescent="0.35">
      <c r="A388" s="8" t="s">
        <v>88</v>
      </c>
      <c r="B388" s="26"/>
      <c r="C388" s="26"/>
      <c r="D388" s="20">
        <f>B388*C388</f>
        <v>0</v>
      </c>
    </row>
    <row r="389" spans="1:4" s="18" customFormat="1" ht="15" customHeight="1" x14ac:dyDescent="0.35">
      <c r="A389" s="8" t="s">
        <v>89</v>
      </c>
      <c r="B389" s="26"/>
      <c r="C389" s="26"/>
      <c r="D389" s="20">
        <f>B389*C389</f>
        <v>0</v>
      </c>
    </row>
    <row r="390" spans="1:4" s="18" customFormat="1" ht="15" customHeight="1" x14ac:dyDescent="0.35">
      <c r="A390" s="4" t="s">
        <v>90</v>
      </c>
      <c r="B390" s="22"/>
      <c r="C390" s="22"/>
      <c r="D390" s="22"/>
    </row>
    <row r="391" spans="1:4" s="18" customFormat="1" ht="15" customHeight="1" x14ac:dyDescent="0.35">
      <c r="A391" s="9" t="s">
        <v>98</v>
      </c>
      <c r="B391" s="26"/>
      <c r="C391" s="26"/>
      <c r="D391" s="20">
        <f>B391*C391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6"/>
      <c r="C405" s="26"/>
      <c r="D405" s="20">
        <f>B405*C405</f>
        <v>0</v>
      </c>
    </row>
    <row r="406" spans="1:4" s="18" customFormat="1" ht="15" customHeight="1" x14ac:dyDescent="0.35">
      <c r="A406" s="6" t="s">
        <v>71</v>
      </c>
      <c r="B406" s="26"/>
      <c r="C406" s="26"/>
      <c r="D406" s="20">
        <f t="shared" ref="D406:D410" si="15">B406*C406</f>
        <v>0</v>
      </c>
    </row>
    <row r="407" spans="1:4" s="18" customFormat="1" ht="15" customHeight="1" x14ac:dyDescent="0.35">
      <c r="A407" s="6" t="s">
        <v>72</v>
      </c>
      <c r="B407" s="26"/>
      <c r="C407" s="26"/>
      <c r="D407" s="20">
        <f t="shared" si="15"/>
        <v>0</v>
      </c>
    </row>
    <row r="408" spans="1:4" s="18" customFormat="1" ht="15" customHeight="1" x14ac:dyDescent="0.35">
      <c r="A408" s="6" t="s">
        <v>73</v>
      </c>
      <c r="B408" s="26"/>
      <c r="C408" s="26"/>
      <c r="D408" s="20">
        <f t="shared" si="15"/>
        <v>0</v>
      </c>
    </row>
    <row r="409" spans="1:4" s="18" customFormat="1" ht="15" customHeight="1" x14ac:dyDescent="0.35">
      <c r="A409" s="6" t="s">
        <v>74</v>
      </c>
      <c r="B409" s="26"/>
      <c r="C409" s="26"/>
      <c r="D409" s="20">
        <f t="shared" si="15"/>
        <v>0</v>
      </c>
    </row>
    <row r="410" spans="1:4" s="18" customFormat="1" ht="15" customHeight="1" x14ac:dyDescent="0.35">
      <c r="A410" s="5" t="s">
        <v>95</v>
      </c>
      <c r="B410" s="26"/>
      <c r="C410" s="26"/>
      <c r="D410" s="20">
        <f t="shared" si="15"/>
        <v>0</v>
      </c>
    </row>
    <row r="411" spans="1:4" s="18" customFormat="1" ht="15" customHeight="1" x14ac:dyDescent="0.35">
      <c r="A411" s="5" t="s">
        <v>96</v>
      </c>
      <c r="B411" s="26"/>
      <c r="C411" s="20" t="str">
        <f>_xlfn.IFNA(VLOOKUP($A$2,'SME base CountryList'!A:C,3,FALSE),"")</f>
        <v/>
      </c>
      <c r="D411" s="20">
        <f>IFERROR(B411*C411,0)</f>
        <v>0</v>
      </c>
    </row>
    <row r="412" spans="1:4" s="18" customFormat="1" ht="15" customHeight="1" x14ac:dyDescent="0.35">
      <c r="A412" s="4" t="s">
        <v>77</v>
      </c>
      <c r="B412" s="22"/>
      <c r="C412" s="22"/>
      <c r="D412" s="22"/>
    </row>
    <row r="413" spans="1:4" s="18" customFormat="1" ht="15" customHeight="1" x14ac:dyDescent="0.35">
      <c r="A413" s="7"/>
      <c r="B413" s="26"/>
      <c r="C413" s="26"/>
      <c r="D413" s="20">
        <f>B413*C413</f>
        <v>0</v>
      </c>
    </row>
    <row r="414" spans="1:4" s="18" customFormat="1" ht="15" customHeight="1" x14ac:dyDescent="0.35">
      <c r="A414" s="4" t="s">
        <v>78</v>
      </c>
      <c r="B414" s="22"/>
      <c r="C414" s="22"/>
      <c r="D414" s="22"/>
    </row>
    <row r="415" spans="1:4" s="18" customFormat="1" ht="15" customHeight="1" x14ac:dyDescent="0.35">
      <c r="A415" s="5" t="s">
        <v>79</v>
      </c>
      <c r="B415" s="26"/>
      <c r="C415" s="26"/>
      <c r="D415" s="20">
        <f>B415*C415</f>
        <v>0</v>
      </c>
    </row>
    <row r="416" spans="1:4" s="18" customFormat="1" ht="15" customHeight="1" x14ac:dyDescent="0.35">
      <c r="A416" s="5" t="s">
        <v>80</v>
      </c>
      <c r="B416" s="23"/>
      <c r="C416" s="23"/>
      <c r="D416" s="23"/>
    </row>
    <row r="417" spans="1:4" s="18" customFormat="1" ht="15" customHeight="1" x14ac:dyDescent="0.35">
      <c r="A417" s="8" t="s">
        <v>97</v>
      </c>
      <c r="B417" s="26"/>
      <c r="C417" s="26"/>
      <c r="D417" s="20">
        <f>B417*C417</f>
        <v>0</v>
      </c>
    </row>
    <row r="418" spans="1:4" s="18" customFormat="1" ht="15" customHeight="1" x14ac:dyDescent="0.35">
      <c r="A418" s="8" t="s">
        <v>82</v>
      </c>
      <c r="B418" s="26"/>
      <c r="C418" s="26"/>
      <c r="D418" s="20">
        <f>B418*C418</f>
        <v>0</v>
      </c>
    </row>
    <row r="419" spans="1:4" s="18" customFormat="1" ht="15" customHeight="1" x14ac:dyDescent="0.35">
      <c r="A419" s="8" t="s">
        <v>83</v>
      </c>
      <c r="B419" s="26"/>
      <c r="C419" s="26"/>
      <c r="D419" s="20">
        <f>B419*C419</f>
        <v>0</v>
      </c>
    </row>
    <row r="420" spans="1:4" s="18" customFormat="1" ht="15" customHeight="1" x14ac:dyDescent="0.35">
      <c r="A420" s="5" t="s">
        <v>84</v>
      </c>
      <c r="B420" s="23"/>
      <c r="C420" s="23"/>
      <c r="D420" s="23"/>
    </row>
    <row r="421" spans="1:4" s="18" customFormat="1" ht="15" customHeight="1" x14ac:dyDescent="0.35">
      <c r="A421" s="8" t="s">
        <v>85</v>
      </c>
      <c r="B421" s="26"/>
      <c r="C421" s="26"/>
      <c r="D421" s="20">
        <f>B421*C421</f>
        <v>0</v>
      </c>
    </row>
    <row r="422" spans="1:4" s="18" customFormat="1" ht="15" customHeight="1" x14ac:dyDescent="0.35">
      <c r="A422" s="8" t="s">
        <v>86</v>
      </c>
      <c r="B422" s="26"/>
      <c r="C422" s="26"/>
      <c r="D422" s="20">
        <f>B422*C422</f>
        <v>0</v>
      </c>
    </row>
    <row r="423" spans="1:4" s="18" customFormat="1" ht="15" customHeight="1" x14ac:dyDescent="0.35">
      <c r="A423" s="8" t="s">
        <v>87</v>
      </c>
      <c r="B423" s="26"/>
      <c r="C423" s="26"/>
      <c r="D423" s="20">
        <f>B423*C423</f>
        <v>0</v>
      </c>
    </row>
    <row r="424" spans="1:4" s="18" customFormat="1" ht="15" customHeight="1" x14ac:dyDescent="0.35">
      <c r="A424" s="8" t="s">
        <v>88</v>
      </c>
      <c r="B424" s="26"/>
      <c r="C424" s="26"/>
      <c r="D424" s="20">
        <f>B424*C424</f>
        <v>0</v>
      </c>
    </row>
    <row r="425" spans="1:4" s="18" customFormat="1" ht="15" customHeight="1" x14ac:dyDescent="0.35">
      <c r="A425" s="8" t="s">
        <v>89</v>
      </c>
      <c r="B425" s="26"/>
      <c r="C425" s="26"/>
      <c r="D425" s="20">
        <f>B425*C425</f>
        <v>0</v>
      </c>
    </row>
    <row r="426" spans="1:4" s="18" customFormat="1" ht="15" customHeight="1" x14ac:dyDescent="0.35">
      <c r="A426" s="4" t="s">
        <v>90</v>
      </c>
      <c r="B426" s="22"/>
      <c r="C426" s="22"/>
      <c r="D426" s="22"/>
    </row>
    <row r="427" spans="1:4" s="18" customFormat="1" ht="15" customHeight="1" x14ac:dyDescent="0.35">
      <c r="A427" s="9" t="s">
        <v>98</v>
      </c>
      <c r="B427" s="26"/>
      <c r="C427" s="26"/>
      <c r="D427" s="20">
        <f>B427*C427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6"/>
      <c r="C441" s="26"/>
      <c r="D441" s="20">
        <f>B441*C441</f>
        <v>0</v>
      </c>
    </row>
    <row r="442" spans="1:4" s="18" customFormat="1" ht="15" customHeight="1" x14ac:dyDescent="0.35">
      <c r="A442" s="6" t="s">
        <v>71</v>
      </c>
      <c r="B442" s="26"/>
      <c r="C442" s="26"/>
      <c r="D442" s="20">
        <f t="shared" ref="D442:D446" si="16">B442*C442</f>
        <v>0</v>
      </c>
    </row>
    <row r="443" spans="1:4" s="18" customFormat="1" ht="15" customHeight="1" x14ac:dyDescent="0.35">
      <c r="A443" s="6" t="s">
        <v>72</v>
      </c>
      <c r="B443" s="26"/>
      <c r="C443" s="26"/>
      <c r="D443" s="20">
        <f t="shared" si="16"/>
        <v>0</v>
      </c>
    </row>
    <row r="444" spans="1:4" s="18" customFormat="1" ht="15" customHeight="1" x14ac:dyDescent="0.35">
      <c r="A444" s="6" t="s">
        <v>73</v>
      </c>
      <c r="B444" s="26"/>
      <c r="C444" s="26"/>
      <c r="D444" s="20">
        <f t="shared" si="16"/>
        <v>0</v>
      </c>
    </row>
    <row r="445" spans="1:4" s="18" customFormat="1" ht="15" customHeight="1" x14ac:dyDescent="0.35">
      <c r="A445" s="6" t="s">
        <v>74</v>
      </c>
      <c r="B445" s="26"/>
      <c r="C445" s="26"/>
      <c r="D445" s="20">
        <f t="shared" si="16"/>
        <v>0</v>
      </c>
    </row>
    <row r="446" spans="1:4" s="18" customFormat="1" ht="15" customHeight="1" x14ac:dyDescent="0.35">
      <c r="A446" s="5" t="s">
        <v>95</v>
      </c>
      <c r="B446" s="26"/>
      <c r="C446" s="26"/>
      <c r="D446" s="20">
        <f t="shared" si="16"/>
        <v>0</v>
      </c>
    </row>
    <row r="447" spans="1:4" s="18" customFormat="1" ht="15" customHeight="1" x14ac:dyDescent="0.35">
      <c r="A447" s="5" t="s">
        <v>96</v>
      </c>
      <c r="B447" s="26"/>
      <c r="C447" s="20" t="str">
        <f>_xlfn.IFNA(VLOOKUP($A$2,'SME base CountryList'!A:C,3,FALSE),"")</f>
        <v/>
      </c>
      <c r="D447" s="20">
        <f>IFERROR(B447*C447,0)</f>
        <v>0</v>
      </c>
    </row>
    <row r="448" spans="1:4" s="18" customFormat="1" ht="15" customHeight="1" x14ac:dyDescent="0.35">
      <c r="A448" s="4" t="s">
        <v>77</v>
      </c>
      <c r="B448" s="22"/>
      <c r="C448" s="22"/>
      <c r="D448" s="22"/>
    </row>
    <row r="449" spans="1:4" s="18" customFormat="1" ht="15" customHeight="1" x14ac:dyDescent="0.35">
      <c r="A449" s="7"/>
      <c r="B449" s="26"/>
      <c r="C449" s="26"/>
      <c r="D449" s="20">
        <f>B449*C449</f>
        <v>0</v>
      </c>
    </row>
    <row r="450" spans="1:4" s="18" customFormat="1" ht="15" customHeight="1" x14ac:dyDescent="0.35">
      <c r="A450" s="4" t="s">
        <v>78</v>
      </c>
      <c r="B450" s="22"/>
      <c r="C450" s="22"/>
      <c r="D450" s="22"/>
    </row>
    <row r="451" spans="1:4" s="18" customFormat="1" ht="15" customHeight="1" x14ac:dyDescent="0.35">
      <c r="A451" s="5" t="s">
        <v>79</v>
      </c>
      <c r="B451" s="26"/>
      <c r="C451" s="26"/>
      <c r="D451" s="20">
        <f>B451*C451</f>
        <v>0</v>
      </c>
    </row>
    <row r="452" spans="1:4" s="18" customFormat="1" ht="15" customHeight="1" x14ac:dyDescent="0.35">
      <c r="A452" s="5" t="s">
        <v>80</v>
      </c>
      <c r="B452" s="23"/>
      <c r="C452" s="23"/>
      <c r="D452" s="23"/>
    </row>
    <row r="453" spans="1:4" s="18" customFormat="1" ht="15" customHeight="1" x14ac:dyDescent="0.35">
      <c r="A453" s="8" t="s">
        <v>97</v>
      </c>
      <c r="B453" s="26"/>
      <c r="C453" s="26"/>
      <c r="D453" s="20">
        <f>B453*C453</f>
        <v>0</v>
      </c>
    </row>
    <row r="454" spans="1:4" s="18" customFormat="1" ht="15" customHeight="1" x14ac:dyDescent="0.35">
      <c r="A454" s="8" t="s">
        <v>82</v>
      </c>
      <c r="B454" s="26"/>
      <c r="C454" s="26"/>
      <c r="D454" s="20">
        <f>B454*C454</f>
        <v>0</v>
      </c>
    </row>
    <row r="455" spans="1:4" s="18" customFormat="1" ht="15" customHeight="1" x14ac:dyDescent="0.35">
      <c r="A455" s="8" t="s">
        <v>83</v>
      </c>
      <c r="B455" s="26"/>
      <c r="C455" s="26"/>
      <c r="D455" s="20">
        <f>B455*C455</f>
        <v>0</v>
      </c>
    </row>
    <row r="456" spans="1:4" s="18" customFormat="1" ht="15" customHeight="1" x14ac:dyDescent="0.35">
      <c r="A456" s="5" t="s">
        <v>84</v>
      </c>
      <c r="B456" s="23"/>
      <c r="C456" s="23"/>
      <c r="D456" s="23"/>
    </row>
    <row r="457" spans="1:4" s="18" customFormat="1" ht="15" customHeight="1" x14ac:dyDescent="0.35">
      <c r="A457" s="8" t="s">
        <v>85</v>
      </c>
      <c r="B457" s="26"/>
      <c r="C457" s="26"/>
      <c r="D457" s="20">
        <f>B457*C457</f>
        <v>0</v>
      </c>
    </row>
    <row r="458" spans="1:4" s="18" customFormat="1" ht="15" customHeight="1" x14ac:dyDescent="0.35">
      <c r="A458" s="8" t="s">
        <v>86</v>
      </c>
      <c r="B458" s="26"/>
      <c r="C458" s="26"/>
      <c r="D458" s="20">
        <f>B458*C458</f>
        <v>0</v>
      </c>
    </row>
    <row r="459" spans="1:4" s="18" customFormat="1" ht="15" customHeight="1" x14ac:dyDescent="0.35">
      <c r="A459" s="8" t="s">
        <v>87</v>
      </c>
      <c r="B459" s="26"/>
      <c r="C459" s="26"/>
      <c r="D459" s="20">
        <f>B459*C459</f>
        <v>0</v>
      </c>
    </row>
    <row r="460" spans="1:4" s="18" customFormat="1" ht="15" customHeight="1" x14ac:dyDescent="0.35">
      <c r="A460" s="8" t="s">
        <v>88</v>
      </c>
      <c r="B460" s="26"/>
      <c r="C460" s="26"/>
      <c r="D460" s="20">
        <f>B460*C460</f>
        <v>0</v>
      </c>
    </row>
    <row r="461" spans="1:4" s="18" customFormat="1" ht="15" customHeight="1" x14ac:dyDescent="0.35">
      <c r="A461" s="8" t="s">
        <v>89</v>
      </c>
      <c r="B461" s="26"/>
      <c r="C461" s="26"/>
      <c r="D461" s="20">
        <f>B461*C461</f>
        <v>0</v>
      </c>
    </row>
    <row r="462" spans="1:4" s="18" customFormat="1" ht="15" customHeight="1" x14ac:dyDescent="0.35">
      <c r="A462" s="4" t="s">
        <v>90</v>
      </c>
      <c r="B462" s="22"/>
      <c r="C462" s="22"/>
      <c r="D462" s="22"/>
    </row>
    <row r="463" spans="1:4" s="18" customFormat="1" ht="15" customHeight="1" x14ac:dyDescent="0.35">
      <c r="A463" s="9" t="s">
        <v>98</v>
      </c>
      <c r="B463" s="26"/>
      <c r="C463" s="26"/>
      <c r="D463" s="20">
        <f>B463*C463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6"/>
      <c r="C477" s="26"/>
      <c r="D477" s="20">
        <f>B477*C477</f>
        <v>0</v>
      </c>
    </row>
    <row r="478" spans="1:4" ht="15" customHeight="1" x14ac:dyDescent="0.35">
      <c r="A478" s="6" t="s">
        <v>71</v>
      </c>
      <c r="B478" s="26"/>
      <c r="C478" s="26"/>
      <c r="D478" s="20">
        <f t="shared" ref="D478:D482" si="17">B478*C478</f>
        <v>0</v>
      </c>
    </row>
    <row r="479" spans="1:4" ht="15" customHeight="1" x14ac:dyDescent="0.35">
      <c r="A479" s="6" t="s">
        <v>72</v>
      </c>
      <c r="B479" s="26"/>
      <c r="C479" s="26"/>
      <c r="D479" s="20">
        <f t="shared" si="17"/>
        <v>0</v>
      </c>
    </row>
    <row r="480" spans="1:4" ht="15" customHeight="1" x14ac:dyDescent="0.35">
      <c r="A480" s="6" t="s">
        <v>73</v>
      </c>
      <c r="B480" s="26"/>
      <c r="C480" s="26"/>
      <c r="D480" s="20">
        <f t="shared" si="17"/>
        <v>0</v>
      </c>
    </row>
    <row r="481" spans="1:4" ht="15" customHeight="1" x14ac:dyDescent="0.35">
      <c r="A481" s="6" t="s">
        <v>74</v>
      </c>
      <c r="B481" s="26"/>
      <c r="C481" s="26"/>
      <c r="D481" s="20">
        <f t="shared" si="17"/>
        <v>0</v>
      </c>
    </row>
    <row r="482" spans="1:4" ht="15" customHeight="1" x14ac:dyDescent="0.35">
      <c r="A482" s="5" t="s">
        <v>95</v>
      </c>
      <c r="B482" s="26"/>
      <c r="C482" s="26"/>
      <c r="D482" s="20">
        <f t="shared" si="17"/>
        <v>0</v>
      </c>
    </row>
    <row r="483" spans="1:4" ht="15" customHeight="1" x14ac:dyDescent="0.35">
      <c r="A483" s="5" t="s">
        <v>96</v>
      </c>
      <c r="B483" s="26"/>
      <c r="C483" s="20" t="str">
        <f>_xlfn.IFNA(VLOOKUP($A$2,'SME base CountryList'!A:C,3,FALSE),"")</f>
        <v/>
      </c>
      <c r="D483" s="20">
        <f>IFERROR(B483*C483,0)</f>
        <v>0</v>
      </c>
    </row>
    <row r="484" spans="1:4" ht="15" customHeight="1" x14ac:dyDescent="0.35">
      <c r="A484" s="4" t="s">
        <v>77</v>
      </c>
      <c r="B484" s="22"/>
      <c r="C484" s="22"/>
      <c r="D484" s="22"/>
    </row>
    <row r="485" spans="1:4" ht="15" customHeight="1" x14ac:dyDescent="0.35">
      <c r="A485" s="7"/>
      <c r="B485" s="26"/>
      <c r="C485" s="26"/>
      <c r="D485" s="20">
        <f>B485*C485</f>
        <v>0</v>
      </c>
    </row>
    <row r="486" spans="1:4" ht="15" customHeight="1" x14ac:dyDescent="0.35">
      <c r="A486" s="4" t="s">
        <v>78</v>
      </c>
      <c r="B486" s="22"/>
      <c r="C486" s="22"/>
      <c r="D486" s="22"/>
    </row>
    <row r="487" spans="1:4" ht="15" customHeight="1" x14ac:dyDescent="0.35">
      <c r="A487" s="5" t="s">
        <v>79</v>
      </c>
      <c r="B487" s="26"/>
      <c r="C487" s="26"/>
      <c r="D487" s="20">
        <f>B487*C487</f>
        <v>0</v>
      </c>
    </row>
    <row r="488" spans="1:4" ht="15" customHeight="1" x14ac:dyDescent="0.35">
      <c r="A488" s="5" t="s">
        <v>80</v>
      </c>
      <c r="B488" s="23"/>
      <c r="C488" s="23"/>
      <c r="D488" s="23"/>
    </row>
    <row r="489" spans="1:4" ht="15" customHeight="1" x14ac:dyDescent="0.35">
      <c r="A489" s="8" t="s">
        <v>97</v>
      </c>
      <c r="B489" s="26"/>
      <c r="C489" s="26"/>
      <c r="D489" s="20">
        <f>B489*C489</f>
        <v>0</v>
      </c>
    </row>
    <row r="490" spans="1:4" ht="15" customHeight="1" x14ac:dyDescent="0.35">
      <c r="A490" s="8" t="s">
        <v>82</v>
      </c>
      <c r="B490" s="26"/>
      <c r="C490" s="26"/>
      <c r="D490" s="20">
        <f>B490*C490</f>
        <v>0</v>
      </c>
    </row>
    <row r="491" spans="1:4" ht="15" customHeight="1" x14ac:dyDescent="0.35">
      <c r="A491" s="8" t="s">
        <v>83</v>
      </c>
      <c r="B491" s="26"/>
      <c r="C491" s="26"/>
      <c r="D491" s="20">
        <f>B491*C491</f>
        <v>0</v>
      </c>
    </row>
    <row r="492" spans="1:4" ht="15" customHeight="1" x14ac:dyDescent="0.35">
      <c r="A492" s="5" t="s">
        <v>84</v>
      </c>
      <c r="B492" s="23"/>
      <c r="C492" s="23"/>
      <c r="D492" s="23"/>
    </row>
    <row r="493" spans="1:4" ht="15" customHeight="1" x14ac:dyDescent="0.35">
      <c r="A493" s="8" t="s">
        <v>85</v>
      </c>
      <c r="B493" s="26"/>
      <c r="C493" s="26"/>
      <c r="D493" s="20">
        <f>B493*C493</f>
        <v>0</v>
      </c>
    </row>
    <row r="494" spans="1:4" ht="15" customHeight="1" x14ac:dyDescent="0.35">
      <c r="A494" s="8" t="s">
        <v>86</v>
      </c>
      <c r="B494" s="26"/>
      <c r="C494" s="26"/>
      <c r="D494" s="20">
        <f>B494*C494</f>
        <v>0</v>
      </c>
    </row>
    <row r="495" spans="1:4" ht="15" customHeight="1" x14ac:dyDescent="0.35">
      <c r="A495" s="8" t="s">
        <v>87</v>
      </c>
      <c r="B495" s="26"/>
      <c r="C495" s="26"/>
      <c r="D495" s="20">
        <f>B495*C495</f>
        <v>0</v>
      </c>
    </row>
    <row r="496" spans="1:4" ht="15" customHeight="1" x14ac:dyDescent="0.35">
      <c r="A496" s="8" t="s">
        <v>88</v>
      </c>
      <c r="B496" s="26"/>
      <c r="C496" s="26"/>
      <c r="D496" s="20">
        <f>B496*C496</f>
        <v>0</v>
      </c>
    </row>
    <row r="497" spans="1:4" ht="15" customHeight="1" x14ac:dyDescent="0.35">
      <c r="A497" s="8" t="s">
        <v>89</v>
      </c>
      <c r="B497" s="26"/>
      <c r="C497" s="26"/>
      <c r="D497" s="20">
        <f>B497*C497</f>
        <v>0</v>
      </c>
    </row>
    <row r="498" spans="1:4" ht="15" customHeight="1" x14ac:dyDescent="0.35">
      <c r="A498" s="4" t="s">
        <v>90</v>
      </c>
      <c r="B498" s="22"/>
      <c r="C498" s="22"/>
      <c r="D498" s="22"/>
    </row>
    <row r="499" spans="1:4" ht="15" customHeight="1" x14ac:dyDescent="0.35">
      <c r="A499" s="9" t="s">
        <v>98</v>
      </c>
      <c r="B499" s="26"/>
      <c r="C499" s="26"/>
      <c r="D499" s="20">
        <f>B499*C499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6"/>
      <c r="C513" s="26"/>
      <c r="D513" s="20">
        <f>B513*C513</f>
        <v>0</v>
      </c>
    </row>
    <row r="514" spans="1:4" ht="15" customHeight="1" x14ac:dyDescent="0.35">
      <c r="A514" s="6" t="s">
        <v>71</v>
      </c>
      <c r="B514" s="26"/>
      <c r="C514" s="26"/>
      <c r="D514" s="20">
        <f t="shared" ref="D514:D518" si="18">B514*C514</f>
        <v>0</v>
      </c>
    </row>
    <row r="515" spans="1:4" ht="15" customHeight="1" x14ac:dyDescent="0.35">
      <c r="A515" s="6" t="s">
        <v>72</v>
      </c>
      <c r="B515" s="26"/>
      <c r="C515" s="26"/>
      <c r="D515" s="20">
        <f t="shared" si="18"/>
        <v>0</v>
      </c>
    </row>
    <row r="516" spans="1:4" ht="15" customHeight="1" x14ac:dyDescent="0.35">
      <c r="A516" s="6" t="s">
        <v>73</v>
      </c>
      <c r="B516" s="26"/>
      <c r="C516" s="26"/>
      <c r="D516" s="20">
        <f t="shared" si="18"/>
        <v>0</v>
      </c>
    </row>
    <row r="517" spans="1:4" ht="15" customHeight="1" x14ac:dyDescent="0.35">
      <c r="A517" s="6" t="s">
        <v>74</v>
      </c>
      <c r="B517" s="26"/>
      <c r="C517" s="26"/>
      <c r="D517" s="20">
        <f t="shared" si="18"/>
        <v>0</v>
      </c>
    </row>
    <row r="518" spans="1:4" ht="15" customHeight="1" x14ac:dyDescent="0.35">
      <c r="A518" s="5" t="s">
        <v>95</v>
      </c>
      <c r="B518" s="26"/>
      <c r="C518" s="26"/>
      <c r="D518" s="20">
        <f t="shared" si="18"/>
        <v>0</v>
      </c>
    </row>
    <row r="519" spans="1:4" ht="15" customHeight="1" x14ac:dyDescent="0.35">
      <c r="A519" s="5" t="s">
        <v>96</v>
      </c>
      <c r="B519" s="26"/>
      <c r="C519" s="20" t="str">
        <f>_xlfn.IFNA(VLOOKUP($A$2,'SME base CountryList'!A:C,3,FALSE),"")</f>
        <v/>
      </c>
      <c r="D519" s="20">
        <f>IFERROR(B519*C519,0)</f>
        <v>0</v>
      </c>
    </row>
    <row r="520" spans="1:4" ht="15" customHeight="1" x14ac:dyDescent="0.35">
      <c r="A520" s="4" t="s">
        <v>77</v>
      </c>
      <c r="B520" s="22"/>
      <c r="C520" s="22"/>
      <c r="D520" s="22"/>
    </row>
    <row r="521" spans="1:4" ht="15" customHeight="1" x14ac:dyDescent="0.35">
      <c r="A521" s="7"/>
      <c r="B521" s="26"/>
      <c r="C521" s="26"/>
      <c r="D521" s="20">
        <f>B521*C521</f>
        <v>0</v>
      </c>
    </row>
    <row r="522" spans="1:4" ht="15" customHeight="1" x14ac:dyDescent="0.35">
      <c r="A522" s="4" t="s">
        <v>78</v>
      </c>
      <c r="B522" s="22"/>
      <c r="C522" s="22"/>
      <c r="D522" s="22"/>
    </row>
    <row r="523" spans="1:4" ht="15" customHeight="1" x14ac:dyDescent="0.35">
      <c r="A523" s="5" t="s">
        <v>79</v>
      </c>
      <c r="B523" s="26"/>
      <c r="C523" s="26"/>
      <c r="D523" s="20">
        <f>B523*C523</f>
        <v>0</v>
      </c>
    </row>
    <row r="524" spans="1:4" ht="15" customHeight="1" x14ac:dyDescent="0.35">
      <c r="A524" s="5" t="s">
        <v>80</v>
      </c>
      <c r="B524" s="23"/>
      <c r="C524" s="23"/>
      <c r="D524" s="23"/>
    </row>
    <row r="525" spans="1:4" ht="15" customHeight="1" x14ac:dyDescent="0.35">
      <c r="A525" s="8" t="s">
        <v>97</v>
      </c>
      <c r="B525" s="26"/>
      <c r="C525" s="26"/>
      <c r="D525" s="20">
        <f>B525*C525</f>
        <v>0</v>
      </c>
    </row>
    <row r="526" spans="1:4" ht="15" customHeight="1" x14ac:dyDescent="0.35">
      <c r="A526" s="8" t="s">
        <v>82</v>
      </c>
      <c r="B526" s="26"/>
      <c r="C526" s="26"/>
      <c r="D526" s="20">
        <f>B526*C526</f>
        <v>0</v>
      </c>
    </row>
    <row r="527" spans="1:4" ht="15" customHeight="1" x14ac:dyDescent="0.35">
      <c r="A527" s="8" t="s">
        <v>83</v>
      </c>
      <c r="B527" s="26"/>
      <c r="C527" s="26"/>
      <c r="D527" s="20">
        <f>B527*C527</f>
        <v>0</v>
      </c>
    </row>
    <row r="528" spans="1:4" ht="15" customHeight="1" x14ac:dyDescent="0.35">
      <c r="A528" s="5" t="s">
        <v>84</v>
      </c>
      <c r="B528" s="23"/>
      <c r="C528" s="23"/>
      <c r="D528" s="23"/>
    </row>
    <row r="529" spans="1:4" ht="15" customHeight="1" x14ac:dyDescent="0.35">
      <c r="A529" s="8" t="s">
        <v>85</v>
      </c>
      <c r="B529" s="26"/>
      <c r="C529" s="26"/>
      <c r="D529" s="20">
        <f>B529*C529</f>
        <v>0</v>
      </c>
    </row>
    <row r="530" spans="1:4" ht="15" customHeight="1" x14ac:dyDescent="0.35">
      <c r="A530" s="8" t="s">
        <v>86</v>
      </c>
      <c r="B530" s="26"/>
      <c r="C530" s="26"/>
      <c r="D530" s="20">
        <f>B530*C530</f>
        <v>0</v>
      </c>
    </row>
    <row r="531" spans="1:4" ht="15" customHeight="1" x14ac:dyDescent="0.35">
      <c r="A531" s="8" t="s">
        <v>87</v>
      </c>
      <c r="B531" s="26"/>
      <c r="C531" s="26"/>
      <c r="D531" s="20">
        <f>B531*C531</f>
        <v>0</v>
      </c>
    </row>
    <row r="532" spans="1:4" ht="15" customHeight="1" x14ac:dyDescent="0.35">
      <c r="A532" s="8" t="s">
        <v>88</v>
      </c>
      <c r="B532" s="26"/>
      <c r="C532" s="26"/>
      <c r="D532" s="20">
        <f>B532*C532</f>
        <v>0</v>
      </c>
    </row>
    <row r="533" spans="1:4" ht="15" customHeight="1" x14ac:dyDescent="0.35">
      <c r="A533" s="8" t="s">
        <v>89</v>
      </c>
      <c r="B533" s="26"/>
      <c r="C533" s="26"/>
      <c r="D533" s="20">
        <f>B533*C533</f>
        <v>0</v>
      </c>
    </row>
    <row r="534" spans="1:4" ht="15" customHeight="1" x14ac:dyDescent="0.35">
      <c r="A534" s="4" t="s">
        <v>90</v>
      </c>
      <c r="B534" s="22"/>
      <c r="C534" s="22"/>
      <c r="D534" s="22"/>
    </row>
    <row r="535" spans="1:4" ht="15" customHeight="1" x14ac:dyDescent="0.35">
      <c r="A535" s="9" t="s">
        <v>98</v>
      </c>
      <c r="B535" s="26"/>
      <c r="C535" s="26"/>
      <c r="D535" s="20">
        <f>B535*C535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6"/>
      <c r="C549" s="26"/>
      <c r="D549" s="20">
        <f>B549*C549</f>
        <v>0</v>
      </c>
    </row>
    <row r="550" spans="1:4" ht="15" customHeight="1" x14ac:dyDescent="0.35">
      <c r="A550" s="6" t="s">
        <v>71</v>
      </c>
      <c r="B550" s="26"/>
      <c r="C550" s="26"/>
      <c r="D550" s="20">
        <f t="shared" ref="D550:D554" si="19">B550*C550</f>
        <v>0</v>
      </c>
    </row>
    <row r="551" spans="1:4" ht="15" customHeight="1" x14ac:dyDescent="0.35">
      <c r="A551" s="6" t="s">
        <v>72</v>
      </c>
      <c r="B551" s="26"/>
      <c r="C551" s="26"/>
      <c r="D551" s="20">
        <f t="shared" si="19"/>
        <v>0</v>
      </c>
    </row>
    <row r="552" spans="1:4" ht="15" customHeight="1" x14ac:dyDescent="0.35">
      <c r="A552" s="6" t="s">
        <v>73</v>
      </c>
      <c r="B552" s="26"/>
      <c r="C552" s="26"/>
      <c r="D552" s="20">
        <f t="shared" si="19"/>
        <v>0</v>
      </c>
    </row>
    <row r="553" spans="1:4" ht="15" customHeight="1" x14ac:dyDescent="0.35">
      <c r="A553" s="6" t="s">
        <v>74</v>
      </c>
      <c r="B553" s="26"/>
      <c r="C553" s="26"/>
      <c r="D553" s="20">
        <f t="shared" si="19"/>
        <v>0</v>
      </c>
    </row>
    <row r="554" spans="1:4" ht="15" customHeight="1" x14ac:dyDescent="0.35">
      <c r="A554" s="5" t="s">
        <v>95</v>
      </c>
      <c r="B554" s="26"/>
      <c r="C554" s="26"/>
      <c r="D554" s="20">
        <f t="shared" si="19"/>
        <v>0</v>
      </c>
    </row>
    <row r="555" spans="1:4" ht="15" customHeight="1" x14ac:dyDescent="0.35">
      <c r="A555" s="5" t="s">
        <v>96</v>
      </c>
      <c r="B555" s="26"/>
      <c r="C555" s="20" t="str">
        <f>_xlfn.IFNA(VLOOKUP($A$2,'SME base CountryList'!A:C,3,FALSE),"")</f>
        <v/>
      </c>
      <c r="D555" s="20">
        <f>IFERROR(B555*C555,0)</f>
        <v>0</v>
      </c>
    </row>
    <row r="556" spans="1:4" ht="15" customHeight="1" x14ac:dyDescent="0.35">
      <c r="A556" s="4" t="s">
        <v>77</v>
      </c>
      <c r="B556" s="22"/>
      <c r="C556" s="22"/>
      <c r="D556" s="22"/>
    </row>
    <row r="557" spans="1:4" ht="15" customHeight="1" x14ac:dyDescent="0.35">
      <c r="A557" s="7"/>
      <c r="B557" s="26"/>
      <c r="C557" s="26"/>
      <c r="D557" s="20">
        <f>B557*C557</f>
        <v>0</v>
      </c>
    </row>
    <row r="558" spans="1:4" ht="15" customHeight="1" x14ac:dyDescent="0.35">
      <c r="A558" s="4" t="s">
        <v>78</v>
      </c>
      <c r="B558" s="22"/>
      <c r="C558" s="22"/>
      <c r="D558" s="22"/>
    </row>
    <row r="559" spans="1:4" ht="15" customHeight="1" x14ac:dyDescent="0.35">
      <c r="A559" s="5" t="s">
        <v>79</v>
      </c>
      <c r="B559" s="26"/>
      <c r="C559" s="26"/>
      <c r="D559" s="20">
        <f>B559*C559</f>
        <v>0</v>
      </c>
    </row>
    <row r="560" spans="1:4" ht="15" customHeight="1" x14ac:dyDescent="0.35">
      <c r="A560" s="5" t="s">
        <v>80</v>
      </c>
      <c r="B560" s="23"/>
      <c r="C560" s="23"/>
      <c r="D560" s="23"/>
    </row>
    <row r="561" spans="1:4" ht="15" customHeight="1" x14ac:dyDescent="0.35">
      <c r="A561" s="8" t="s">
        <v>97</v>
      </c>
      <c r="B561" s="26"/>
      <c r="C561" s="26"/>
      <c r="D561" s="20">
        <f>B561*C561</f>
        <v>0</v>
      </c>
    </row>
    <row r="562" spans="1:4" ht="15" customHeight="1" x14ac:dyDescent="0.35">
      <c r="A562" s="8" t="s">
        <v>82</v>
      </c>
      <c r="B562" s="26"/>
      <c r="C562" s="26"/>
      <c r="D562" s="20">
        <f>B562*C562</f>
        <v>0</v>
      </c>
    </row>
    <row r="563" spans="1:4" ht="15" customHeight="1" x14ac:dyDescent="0.35">
      <c r="A563" s="8" t="s">
        <v>83</v>
      </c>
      <c r="B563" s="26"/>
      <c r="C563" s="26"/>
      <c r="D563" s="20">
        <f>B563*C563</f>
        <v>0</v>
      </c>
    </row>
    <row r="564" spans="1:4" ht="15" customHeight="1" x14ac:dyDescent="0.35">
      <c r="A564" s="5" t="s">
        <v>84</v>
      </c>
      <c r="B564" s="23"/>
      <c r="C564" s="23"/>
      <c r="D564" s="23"/>
    </row>
    <row r="565" spans="1:4" ht="15" customHeight="1" x14ac:dyDescent="0.35">
      <c r="A565" s="8" t="s">
        <v>85</v>
      </c>
      <c r="B565" s="26"/>
      <c r="C565" s="26"/>
      <c r="D565" s="20">
        <f>B565*C565</f>
        <v>0</v>
      </c>
    </row>
    <row r="566" spans="1:4" ht="15" customHeight="1" x14ac:dyDescent="0.35">
      <c r="A566" s="8" t="s">
        <v>86</v>
      </c>
      <c r="B566" s="26"/>
      <c r="C566" s="26"/>
      <c r="D566" s="20">
        <f>B566*C566</f>
        <v>0</v>
      </c>
    </row>
    <row r="567" spans="1:4" ht="15" customHeight="1" x14ac:dyDescent="0.35">
      <c r="A567" s="8" t="s">
        <v>87</v>
      </c>
      <c r="B567" s="26"/>
      <c r="C567" s="26"/>
      <c r="D567" s="20">
        <f>B567*C567</f>
        <v>0</v>
      </c>
    </row>
    <row r="568" spans="1:4" ht="15" customHeight="1" x14ac:dyDescent="0.35">
      <c r="A568" s="8" t="s">
        <v>88</v>
      </c>
      <c r="B568" s="26"/>
      <c r="C568" s="26"/>
      <c r="D568" s="20">
        <f>B568*C568</f>
        <v>0</v>
      </c>
    </row>
    <row r="569" spans="1:4" ht="15" customHeight="1" x14ac:dyDescent="0.35">
      <c r="A569" s="8" t="s">
        <v>89</v>
      </c>
      <c r="B569" s="26"/>
      <c r="C569" s="26"/>
      <c r="D569" s="20">
        <f>B569*C569</f>
        <v>0</v>
      </c>
    </row>
    <row r="570" spans="1:4" ht="15" customHeight="1" x14ac:dyDescent="0.35">
      <c r="A570" s="4" t="s">
        <v>90</v>
      </c>
      <c r="B570" s="22"/>
      <c r="C570" s="22"/>
      <c r="D570" s="22"/>
    </row>
    <row r="571" spans="1:4" ht="15" customHeight="1" x14ac:dyDescent="0.35">
      <c r="A571" s="9" t="s">
        <v>98</v>
      </c>
      <c r="B571" s="26"/>
      <c r="C571" s="26"/>
      <c r="D571" s="20">
        <f>B571*C571</f>
        <v>0</v>
      </c>
    </row>
    <row r="572" spans="1:4" ht="15" customHeight="1" x14ac:dyDescent="0.35">
      <c r="A572" s="9"/>
      <c r="B572" s="23"/>
      <c r="C572" s="23"/>
      <c r="D572" s="23"/>
    </row>
    <row r="573" spans="1:4" ht="15" customHeight="1" x14ac:dyDescent="0.35">
      <c r="A573" s="10" t="s">
        <v>92</v>
      </c>
      <c r="B573" s="24"/>
      <c r="C573" s="24"/>
      <c r="D573" s="24">
        <f>SUM(D549:D555,D559:D569)</f>
        <v>0</v>
      </c>
    </row>
    <row r="574" spans="1:4" ht="15" customHeight="1" x14ac:dyDescent="0.35">
      <c r="A574" s="10" t="s">
        <v>93</v>
      </c>
      <c r="B574" s="24"/>
      <c r="C574" s="24"/>
      <c r="D574" s="24">
        <f>SUM(D549:D571)</f>
        <v>0</v>
      </c>
    </row>
    <row r="575" spans="1:4" ht="15" customHeight="1" x14ac:dyDescent="0.35">
      <c r="A575" s="11"/>
      <c r="B575" s="27"/>
      <c r="C575" s="27"/>
      <c r="D575" s="27"/>
    </row>
    <row r="576" spans="1:4" ht="15" customHeight="1" x14ac:dyDescent="0.35">
      <c r="A576" s="4" t="str">
        <f>"E. INDIRECT COSTS ("&amp;TEXT(Instructions!$C$11,"0%")&amp;" * (A+C))"</f>
        <v>E. INDIRECT COSTS (25% * (A+C))</v>
      </c>
      <c r="B576" s="22"/>
      <c r="C576" s="22"/>
      <c r="D576" s="22">
        <f>D573*Instructions!$C$11</f>
        <v>0</v>
      </c>
    </row>
    <row r="577" spans="1:4" ht="15" customHeight="1" x14ac:dyDescent="0.35">
      <c r="A577" s="1"/>
      <c r="B577" s="27"/>
      <c r="C577" s="27"/>
      <c r="D577" s="27"/>
    </row>
    <row r="578" spans="1:4" ht="15" customHeight="1" x14ac:dyDescent="0.35">
      <c r="A578" s="4" t="s">
        <v>94</v>
      </c>
      <c r="B578" s="24"/>
      <c r="C578" s="24"/>
      <c r="D578" s="24">
        <f>D574+D576</f>
        <v>0</v>
      </c>
    </row>
    <row r="579" spans="1:4" ht="15" customHeight="1" x14ac:dyDescent="0.35">
      <c r="A579" s="3"/>
      <c r="B579" s="28"/>
      <c r="C579" s="28"/>
      <c r="D579" s="28"/>
    </row>
    <row r="580" spans="1:4" ht="15" customHeight="1" x14ac:dyDescent="0.35">
      <c r="A580" s="2"/>
      <c r="B580" s="21"/>
      <c r="C580" s="29"/>
      <c r="D580" s="21"/>
    </row>
    <row r="581" spans="1:4" ht="15" customHeight="1" x14ac:dyDescent="0.35">
      <c r="A581" s="248" t="str">
        <f>"COSTS OF WORK PACKAGE "&amp;'WP list'!B22&amp;" "&amp;'WP list'!C22</f>
        <v xml:space="preserve">COSTS OF WORK PACKAGE WP16 </v>
      </c>
      <c r="B581" s="248"/>
      <c r="C581" s="248"/>
      <c r="D581" s="248"/>
    </row>
    <row r="582" spans="1:4" ht="15" customHeight="1" x14ac:dyDescent="0.35">
      <c r="A582" s="3"/>
      <c r="B582" s="25"/>
      <c r="C582" s="25"/>
      <c r="D582" s="25"/>
    </row>
    <row r="583" spans="1:4" ht="15" customHeight="1" x14ac:dyDescent="0.35">
      <c r="A583" s="4" t="s">
        <v>68</v>
      </c>
      <c r="B583" s="22"/>
      <c r="C583" s="22"/>
      <c r="D583" s="22"/>
    </row>
    <row r="584" spans="1:4" ht="15" customHeight="1" x14ac:dyDescent="0.35">
      <c r="A584" s="5" t="s">
        <v>69</v>
      </c>
      <c r="B584" s="23"/>
      <c r="C584" s="23"/>
      <c r="D584" s="23"/>
    </row>
    <row r="585" spans="1:4" ht="15" customHeight="1" x14ac:dyDescent="0.35">
      <c r="A585" s="6" t="s">
        <v>70</v>
      </c>
      <c r="B585" s="26"/>
      <c r="C585" s="26"/>
      <c r="D585" s="20">
        <f>B585*C585</f>
        <v>0</v>
      </c>
    </row>
    <row r="586" spans="1:4" ht="15" customHeight="1" x14ac:dyDescent="0.35">
      <c r="A586" s="6" t="s">
        <v>71</v>
      </c>
      <c r="B586" s="26"/>
      <c r="C586" s="26"/>
      <c r="D586" s="20">
        <f t="shared" ref="D586:D590" si="20">B586*C586</f>
        <v>0</v>
      </c>
    </row>
    <row r="587" spans="1:4" ht="15" customHeight="1" x14ac:dyDescent="0.35">
      <c r="A587" s="6" t="s">
        <v>72</v>
      </c>
      <c r="B587" s="26"/>
      <c r="C587" s="26"/>
      <c r="D587" s="20">
        <f t="shared" si="20"/>
        <v>0</v>
      </c>
    </row>
    <row r="588" spans="1:4" ht="15" customHeight="1" x14ac:dyDescent="0.35">
      <c r="A588" s="6" t="s">
        <v>73</v>
      </c>
      <c r="B588" s="26"/>
      <c r="C588" s="26"/>
      <c r="D588" s="20">
        <f t="shared" si="20"/>
        <v>0</v>
      </c>
    </row>
    <row r="589" spans="1:4" ht="15" customHeight="1" x14ac:dyDescent="0.35">
      <c r="A589" s="6" t="s">
        <v>74</v>
      </c>
      <c r="B589" s="26"/>
      <c r="C589" s="26"/>
      <c r="D589" s="20">
        <f t="shared" si="20"/>
        <v>0</v>
      </c>
    </row>
    <row r="590" spans="1:4" ht="15" customHeight="1" x14ac:dyDescent="0.35">
      <c r="A590" s="5" t="s">
        <v>95</v>
      </c>
      <c r="B590" s="26"/>
      <c r="C590" s="26"/>
      <c r="D590" s="20">
        <f t="shared" si="20"/>
        <v>0</v>
      </c>
    </row>
    <row r="591" spans="1:4" ht="15" customHeight="1" x14ac:dyDescent="0.35">
      <c r="A591" s="5" t="s">
        <v>96</v>
      </c>
      <c r="B591" s="26"/>
      <c r="C591" s="20" t="str">
        <f>_xlfn.IFNA(VLOOKUP($A$2,'SME base CountryList'!A:C,3,FALSE),"")</f>
        <v/>
      </c>
      <c r="D591" s="20">
        <f>IFERROR(B591*C591,0)</f>
        <v>0</v>
      </c>
    </row>
    <row r="592" spans="1:4" ht="15" customHeight="1" x14ac:dyDescent="0.35">
      <c r="A592" s="4" t="s">
        <v>77</v>
      </c>
      <c r="B592" s="22"/>
      <c r="C592" s="22"/>
      <c r="D592" s="22"/>
    </row>
    <row r="593" spans="1:4" ht="15" customHeight="1" x14ac:dyDescent="0.35">
      <c r="A593" s="7"/>
      <c r="B593" s="26"/>
      <c r="C593" s="26"/>
      <c r="D593" s="20">
        <f>B593*C593</f>
        <v>0</v>
      </c>
    </row>
    <row r="594" spans="1:4" ht="15" customHeight="1" x14ac:dyDescent="0.35">
      <c r="A594" s="4" t="s">
        <v>78</v>
      </c>
      <c r="B594" s="22"/>
      <c r="C594" s="22"/>
      <c r="D594" s="22"/>
    </row>
    <row r="595" spans="1:4" ht="15" customHeight="1" x14ac:dyDescent="0.35">
      <c r="A595" s="5" t="s">
        <v>79</v>
      </c>
      <c r="B595" s="26"/>
      <c r="C595" s="26"/>
      <c r="D595" s="20">
        <f>B595*C595</f>
        <v>0</v>
      </c>
    </row>
    <row r="596" spans="1:4" ht="15" customHeight="1" x14ac:dyDescent="0.35">
      <c r="A596" s="5" t="s">
        <v>80</v>
      </c>
      <c r="B596" s="23"/>
      <c r="C596" s="23"/>
      <c r="D596" s="23"/>
    </row>
    <row r="597" spans="1:4" ht="15" customHeight="1" x14ac:dyDescent="0.35">
      <c r="A597" s="8" t="s">
        <v>97</v>
      </c>
      <c r="B597" s="26"/>
      <c r="C597" s="26"/>
      <c r="D597" s="20">
        <f>B597*C597</f>
        <v>0</v>
      </c>
    </row>
    <row r="598" spans="1:4" ht="15" customHeight="1" x14ac:dyDescent="0.35">
      <c r="A598" s="8" t="s">
        <v>82</v>
      </c>
      <c r="B598" s="26"/>
      <c r="C598" s="26"/>
      <c r="D598" s="20">
        <f>B598*C598</f>
        <v>0</v>
      </c>
    </row>
    <row r="599" spans="1:4" ht="15" customHeight="1" x14ac:dyDescent="0.35">
      <c r="A599" s="8" t="s">
        <v>83</v>
      </c>
      <c r="B599" s="26"/>
      <c r="C599" s="26"/>
      <c r="D599" s="20">
        <f>B599*C599</f>
        <v>0</v>
      </c>
    </row>
    <row r="600" spans="1:4" ht="15" customHeight="1" x14ac:dyDescent="0.35">
      <c r="A600" s="5" t="s">
        <v>84</v>
      </c>
      <c r="B600" s="23"/>
      <c r="C600" s="23"/>
      <c r="D600" s="23"/>
    </row>
    <row r="601" spans="1:4" ht="15" customHeight="1" x14ac:dyDescent="0.35">
      <c r="A601" s="8" t="s">
        <v>85</v>
      </c>
      <c r="B601" s="26"/>
      <c r="C601" s="26"/>
      <c r="D601" s="20">
        <f>B601*C601</f>
        <v>0</v>
      </c>
    </row>
    <row r="602" spans="1:4" ht="15" customHeight="1" x14ac:dyDescent="0.35">
      <c r="A602" s="8" t="s">
        <v>86</v>
      </c>
      <c r="B602" s="26"/>
      <c r="C602" s="26"/>
      <c r="D602" s="20">
        <f>B602*C602</f>
        <v>0</v>
      </c>
    </row>
    <row r="603" spans="1:4" ht="15" customHeight="1" x14ac:dyDescent="0.35">
      <c r="A603" s="8" t="s">
        <v>87</v>
      </c>
      <c r="B603" s="26"/>
      <c r="C603" s="26"/>
      <c r="D603" s="20">
        <f>B603*C603</f>
        <v>0</v>
      </c>
    </row>
    <row r="604" spans="1:4" ht="15" customHeight="1" x14ac:dyDescent="0.35">
      <c r="A604" s="8" t="s">
        <v>88</v>
      </c>
      <c r="B604" s="26"/>
      <c r="C604" s="26"/>
      <c r="D604" s="20">
        <f>B604*C604</f>
        <v>0</v>
      </c>
    </row>
    <row r="605" spans="1:4" ht="15" customHeight="1" x14ac:dyDescent="0.35">
      <c r="A605" s="8" t="s">
        <v>89</v>
      </c>
      <c r="B605" s="26"/>
      <c r="C605" s="26"/>
      <c r="D605" s="20">
        <f>B605*C605</f>
        <v>0</v>
      </c>
    </row>
    <row r="606" spans="1:4" ht="15" customHeight="1" x14ac:dyDescent="0.35">
      <c r="A606" s="4" t="s">
        <v>90</v>
      </c>
      <c r="B606" s="22"/>
      <c r="C606" s="22"/>
      <c r="D606" s="22"/>
    </row>
    <row r="607" spans="1:4" ht="15" customHeight="1" x14ac:dyDescent="0.35">
      <c r="A607" s="9" t="s">
        <v>98</v>
      </c>
      <c r="B607" s="26"/>
      <c r="C607" s="26"/>
      <c r="D607" s="20">
        <f>B607*C607</f>
        <v>0</v>
      </c>
    </row>
    <row r="608" spans="1:4" ht="15" customHeight="1" x14ac:dyDescent="0.35">
      <c r="A608" s="9"/>
      <c r="B608" s="23"/>
      <c r="C608" s="23"/>
      <c r="D608" s="23"/>
    </row>
    <row r="609" spans="1:4" ht="15" customHeight="1" x14ac:dyDescent="0.35">
      <c r="A609" s="10" t="s">
        <v>92</v>
      </c>
      <c r="B609" s="24"/>
      <c r="C609" s="24"/>
      <c r="D609" s="24">
        <f>SUM(D585:D591,D595:D605)</f>
        <v>0</v>
      </c>
    </row>
    <row r="610" spans="1:4" ht="15" customHeight="1" x14ac:dyDescent="0.35">
      <c r="A610" s="10" t="s">
        <v>93</v>
      </c>
      <c r="B610" s="24"/>
      <c r="C610" s="24"/>
      <c r="D610" s="24">
        <f>SUM(D585:D607)</f>
        <v>0</v>
      </c>
    </row>
    <row r="611" spans="1:4" ht="15" customHeight="1" x14ac:dyDescent="0.35">
      <c r="A611" s="11"/>
      <c r="B611" s="27"/>
      <c r="C611" s="27"/>
      <c r="D611" s="27"/>
    </row>
    <row r="612" spans="1:4" ht="15" customHeight="1" x14ac:dyDescent="0.35">
      <c r="A612" s="4" t="str">
        <f>"E. INDIRECT COSTS ("&amp;TEXT(Instructions!$C$11,"0%")&amp;" * (A+C))"</f>
        <v>E. INDIRECT COSTS (25% * (A+C))</v>
      </c>
      <c r="B612" s="22"/>
      <c r="C612" s="22"/>
      <c r="D612" s="22">
        <f>D609*Instructions!$C$11</f>
        <v>0</v>
      </c>
    </row>
    <row r="613" spans="1:4" ht="15" customHeight="1" x14ac:dyDescent="0.35">
      <c r="A613" s="1"/>
      <c r="B613" s="27"/>
      <c r="C613" s="27"/>
      <c r="D613" s="27"/>
    </row>
    <row r="614" spans="1:4" ht="15" customHeight="1" x14ac:dyDescent="0.35">
      <c r="A614" s="4" t="s">
        <v>94</v>
      </c>
      <c r="B614" s="24"/>
      <c r="C614" s="24"/>
      <c r="D614" s="24">
        <f>D610+D612</f>
        <v>0</v>
      </c>
    </row>
    <row r="615" spans="1:4" ht="15" customHeight="1" x14ac:dyDescent="0.35">
      <c r="A615" s="3"/>
      <c r="B615" s="28"/>
      <c r="C615" s="28"/>
      <c r="D615" s="28"/>
    </row>
    <row r="616" spans="1:4" ht="15" customHeight="1" x14ac:dyDescent="0.35">
      <c r="A616" s="2"/>
      <c r="B616" s="21"/>
      <c r="C616" s="29"/>
      <c r="D616" s="21"/>
    </row>
    <row r="617" spans="1:4" ht="15" customHeight="1" x14ac:dyDescent="0.35">
      <c r="A617" s="248" t="str">
        <f>"COSTS OF WORK PACKAGE "&amp;'WP list'!B23&amp;" "&amp;'WP list'!C23</f>
        <v xml:space="preserve">COSTS OF WORK PACKAGE WP17 </v>
      </c>
      <c r="B617" s="248"/>
      <c r="C617" s="248"/>
      <c r="D617" s="248"/>
    </row>
    <row r="618" spans="1:4" ht="15" customHeight="1" x14ac:dyDescent="0.35">
      <c r="A618" s="3"/>
      <c r="B618" s="25"/>
      <c r="C618" s="25"/>
      <c r="D618" s="25"/>
    </row>
    <row r="619" spans="1:4" ht="15" customHeight="1" x14ac:dyDescent="0.35">
      <c r="A619" s="4" t="s">
        <v>68</v>
      </c>
      <c r="B619" s="22"/>
      <c r="C619" s="22"/>
      <c r="D619" s="22"/>
    </row>
    <row r="620" spans="1:4" ht="15" customHeight="1" x14ac:dyDescent="0.35">
      <c r="A620" s="5" t="s">
        <v>69</v>
      </c>
      <c r="B620" s="23"/>
      <c r="C620" s="23"/>
      <c r="D620" s="23"/>
    </row>
    <row r="621" spans="1:4" ht="15" customHeight="1" x14ac:dyDescent="0.35">
      <c r="A621" s="6" t="s">
        <v>70</v>
      </c>
      <c r="B621" s="26"/>
      <c r="C621" s="26"/>
      <c r="D621" s="20">
        <f>B621*C621</f>
        <v>0</v>
      </c>
    </row>
    <row r="622" spans="1:4" ht="15" customHeight="1" x14ac:dyDescent="0.35">
      <c r="A622" s="6" t="s">
        <v>71</v>
      </c>
      <c r="B622" s="26"/>
      <c r="C622" s="26"/>
      <c r="D622" s="20">
        <f t="shared" ref="D622:D626" si="21">B622*C622</f>
        <v>0</v>
      </c>
    </row>
    <row r="623" spans="1:4" ht="15" customHeight="1" x14ac:dyDescent="0.35">
      <c r="A623" s="6" t="s">
        <v>72</v>
      </c>
      <c r="B623" s="26"/>
      <c r="C623" s="26"/>
      <c r="D623" s="20">
        <f t="shared" si="21"/>
        <v>0</v>
      </c>
    </row>
    <row r="624" spans="1:4" ht="15" customHeight="1" x14ac:dyDescent="0.35">
      <c r="A624" s="6" t="s">
        <v>73</v>
      </c>
      <c r="B624" s="26"/>
      <c r="C624" s="26"/>
      <c r="D624" s="20">
        <f t="shared" si="21"/>
        <v>0</v>
      </c>
    </row>
    <row r="625" spans="1:4" ht="15" customHeight="1" x14ac:dyDescent="0.35">
      <c r="A625" s="6" t="s">
        <v>74</v>
      </c>
      <c r="B625" s="26"/>
      <c r="C625" s="26"/>
      <c r="D625" s="20">
        <f t="shared" si="21"/>
        <v>0</v>
      </c>
    </row>
    <row r="626" spans="1:4" ht="15" customHeight="1" x14ac:dyDescent="0.35">
      <c r="A626" s="5" t="s">
        <v>95</v>
      </c>
      <c r="B626" s="26"/>
      <c r="C626" s="26"/>
      <c r="D626" s="20">
        <f t="shared" si="21"/>
        <v>0</v>
      </c>
    </row>
    <row r="627" spans="1:4" ht="15" customHeight="1" x14ac:dyDescent="0.35">
      <c r="A627" s="5" t="s">
        <v>96</v>
      </c>
      <c r="B627" s="26"/>
      <c r="C627" s="20" t="str">
        <f>_xlfn.IFNA(VLOOKUP($A$2,'SME base CountryList'!A:C,3,FALSE),"")</f>
        <v/>
      </c>
      <c r="D627" s="20">
        <f>IFERROR(B627*C627,0)</f>
        <v>0</v>
      </c>
    </row>
    <row r="628" spans="1:4" ht="15" customHeight="1" x14ac:dyDescent="0.35">
      <c r="A628" s="4" t="s">
        <v>77</v>
      </c>
      <c r="B628" s="22"/>
      <c r="C628" s="22"/>
      <c r="D628" s="22"/>
    </row>
    <row r="629" spans="1:4" ht="15" customHeight="1" x14ac:dyDescent="0.35">
      <c r="A629" s="7"/>
      <c r="B629" s="26"/>
      <c r="C629" s="26"/>
      <c r="D629" s="20">
        <f>B629*C629</f>
        <v>0</v>
      </c>
    </row>
    <row r="630" spans="1:4" ht="15" customHeight="1" x14ac:dyDescent="0.35">
      <c r="A630" s="4" t="s">
        <v>78</v>
      </c>
      <c r="B630" s="22"/>
      <c r="C630" s="22"/>
      <c r="D630" s="22"/>
    </row>
    <row r="631" spans="1:4" ht="15" customHeight="1" x14ac:dyDescent="0.35">
      <c r="A631" s="5" t="s">
        <v>79</v>
      </c>
      <c r="B631" s="26"/>
      <c r="C631" s="26"/>
      <c r="D631" s="20">
        <f>B631*C631</f>
        <v>0</v>
      </c>
    </row>
    <row r="632" spans="1:4" ht="15" customHeight="1" x14ac:dyDescent="0.35">
      <c r="A632" s="5" t="s">
        <v>80</v>
      </c>
      <c r="B632" s="23"/>
      <c r="C632" s="23"/>
      <c r="D632" s="23"/>
    </row>
    <row r="633" spans="1:4" ht="15" customHeight="1" x14ac:dyDescent="0.35">
      <c r="A633" s="8" t="s">
        <v>97</v>
      </c>
      <c r="B633" s="26"/>
      <c r="C633" s="26"/>
      <c r="D633" s="20">
        <f>B633*C633</f>
        <v>0</v>
      </c>
    </row>
    <row r="634" spans="1:4" ht="15" customHeight="1" x14ac:dyDescent="0.35">
      <c r="A634" s="8" t="s">
        <v>82</v>
      </c>
      <c r="B634" s="26"/>
      <c r="C634" s="26"/>
      <c r="D634" s="20">
        <f>B634*C634</f>
        <v>0</v>
      </c>
    </row>
    <row r="635" spans="1:4" ht="15" customHeight="1" x14ac:dyDescent="0.35">
      <c r="A635" s="8" t="s">
        <v>83</v>
      </c>
      <c r="B635" s="26"/>
      <c r="C635" s="26"/>
      <c r="D635" s="20">
        <f>B635*C635</f>
        <v>0</v>
      </c>
    </row>
    <row r="636" spans="1:4" ht="15" customHeight="1" x14ac:dyDescent="0.35">
      <c r="A636" s="5" t="s">
        <v>84</v>
      </c>
      <c r="B636" s="23"/>
      <c r="C636" s="23"/>
      <c r="D636" s="23"/>
    </row>
    <row r="637" spans="1:4" ht="15" customHeight="1" x14ac:dyDescent="0.35">
      <c r="A637" s="8" t="s">
        <v>85</v>
      </c>
      <c r="B637" s="26"/>
      <c r="C637" s="26"/>
      <c r="D637" s="20">
        <f>B637*C637</f>
        <v>0</v>
      </c>
    </row>
    <row r="638" spans="1:4" ht="15" customHeight="1" x14ac:dyDescent="0.35">
      <c r="A638" s="8" t="s">
        <v>86</v>
      </c>
      <c r="B638" s="26"/>
      <c r="C638" s="26"/>
      <c r="D638" s="20">
        <f>B638*C638</f>
        <v>0</v>
      </c>
    </row>
    <row r="639" spans="1:4" ht="15" customHeight="1" x14ac:dyDescent="0.35">
      <c r="A639" s="8" t="s">
        <v>87</v>
      </c>
      <c r="B639" s="26"/>
      <c r="C639" s="26"/>
      <c r="D639" s="20">
        <f>B639*C639</f>
        <v>0</v>
      </c>
    </row>
    <row r="640" spans="1:4" ht="15" customHeight="1" x14ac:dyDescent="0.35">
      <c r="A640" s="8" t="s">
        <v>88</v>
      </c>
      <c r="B640" s="26"/>
      <c r="C640" s="26"/>
      <c r="D640" s="20">
        <f>B640*C640</f>
        <v>0</v>
      </c>
    </row>
    <row r="641" spans="1:4" ht="15" customHeight="1" x14ac:dyDescent="0.35">
      <c r="A641" s="8" t="s">
        <v>89</v>
      </c>
      <c r="B641" s="26"/>
      <c r="C641" s="26"/>
      <c r="D641" s="20">
        <f>B641*C641</f>
        <v>0</v>
      </c>
    </row>
    <row r="642" spans="1:4" ht="15" customHeight="1" x14ac:dyDescent="0.35">
      <c r="A642" s="4" t="s">
        <v>90</v>
      </c>
      <c r="B642" s="22"/>
      <c r="C642" s="22"/>
      <c r="D642" s="22"/>
    </row>
    <row r="643" spans="1:4" ht="15" customHeight="1" x14ac:dyDescent="0.35">
      <c r="A643" s="9" t="s">
        <v>98</v>
      </c>
      <c r="B643" s="26"/>
      <c r="C643" s="26"/>
      <c r="D643" s="20">
        <f>B643*C643</f>
        <v>0</v>
      </c>
    </row>
    <row r="644" spans="1:4" ht="15" customHeight="1" x14ac:dyDescent="0.35">
      <c r="A644" s="9"/>
      <c r="B644" s="23"/>
      <c r="C644" s="23"/>
      <c r="D644" s="23"/>
    </row>
    <row r="645" spans="1:4" ht="15" customHeight="1" x14ac:dyDescent="0.35">
      <c r="A645" s="10" t="s">
        <v>92</v>
      </c>
      <c r="B645" s="24"/>
      <c r="C645" s="24"/>
      <c r="D645" s="24">
        <f>SUM(D621:D627,D631:D641)</f>
        <v>0</v>
      </c>
    </row>
    <row r="646" spans="1:4" ht="15" customHeight="1" x14ac:dyDescent="0.35">
      <c r="A646" s="10" t="s">
        <v>93</v>
      </c>
      <c r="B646" s="24"/>
      <c r="C646" s="24"/>
      <c r="D646" s="24">
        <f>SUM(D621:D643)</f>
        <v>0</v>
      </c>
    </row>
    <row r="647" spans="1:4" ht="15" customHeight="1" x14ac:dyDescent="0.35">
      <c r="A647" s="11"/>
      <c r="B647" s="27"/>
      <c r="C647" s="27"/>
      <c r="D647" s="27"/>
    </row>
    <row r="648" spans="1:4" ht="15" customHeight="1" x14ac:dyDescent="0.35">
      <c r="A648" s="4" t="str">
        <f>"E. INDIRECT COSTS ("&amp;TEXT(Instructions!$C$11,"0%")&amp;" * (A+C))"</f>
        <v>E. INDIRECT COSTS (25% * (A+C))</v>
      </c>
      <c r="B648" s="22"/>
      <c r="C648" s="22"/>
      <c r="D648" s="22">
        <f>D645*Instructions!$C$11</f>
        <v>0</v>
      </c>
    </row>
    <row r="649" spans="1:4" ht="15" customHeight="1" x14ac:dyDescent="0.35">
      <c r="A649" s="1"/>
      <c r="B649" s="27"/>
      <c r="C649" s="27"/>
      <c r="D649" s="27"/>
    </row>
    <row r="650" spans="1:4" ht="15" customHeight="1" x14ac:dyDescent="0.35">
      <c r="A650" s="4" t="s">
        <v>94</v>
      </c>
      <c r="B650" s="24"/>
      <c r="C650" s="24"/>
      <c r="D650" s="24">
        <f>D646+D648</f>
        <v>0</v>
      </c>
    </row>
    <row r="651" spans="1:4" ht="15" customHeight="1" x14ac:dyDescent="0.35">
      <c r="A651" s="3"/>
      <c r="B651" s="28"/>
      <c r="C651" s="28"/>
      <c r="D651" s="28"/>
    </row>
    <row r="652" spans="1:4" ht="15" customHeight="1" x14ac:dyDescent="0.35">
      <c r="A652" s="2"/>
      <c r="B652" s="21"/>
      <c r="C652" s="29"/>
      <c r="D652" s="21"/>
    </row>
    <row r="653" spans="1:4" ht="15" customHeight="1" x14ac:dyDescent="0.35">
      <c r="A653" s="248" t="str">
        <f>"COSTS OF WORK PACKAGE "&amp;'WP list'!B24&amp;" "&amp;'WP list'!C24</f>
        <v xml:space="preserve">COSTS OF WORK PACKAGE WP18 </v>
      </c>
      <c r="B653" s="248"/>
      <c r="C653" s="248"/>
      <c r="D653" s="248"/>
    </row>
    <row r="654" spans="1:4" ht="15" customHeight="1" x14ac:dyDescent="0.35">
      <c r="A654" s="3"/>
      <c r="B654" s="25"/>
      <c r="C654" s="25"/>
      <c r="D654" s="25"/>
    </row>
    <row r="655" spans="1:4" ht="15" customHeight="1" x14ac:dyDescent="0.35">
      <c r="A655" s="4" t="s">
        <v>68</v>
      </c>
      <c r="B655" s="22"/>
      <c r="C655" s="22"/>
      <c r="D655" s="22"/>
    </row>
    <row r="656" spans="1:4" ht="15" customHeight="1" x14ac:dyDescent="0.35">
      <c r="A656" s="5" t="s">
        <v>69</v>
      </c>
      <c r="B656" s="23"/>
      <c r="C656" s="23"/>
      <c r="D656" s="23"/>
    </row>
    <row r="657" spans="1:4" ht="15" customHeight="1" x14ac:dyDescent="0.35">
      <c r="A657" s="6" t="s">
        <v>70</v>
      </c>
      <c r="B657" s="26"/>
      <c r="C657" s="26"/>
      <c r="D657" s="20">
        <f>B657*C657</f>
        <v>0</v>
      </c>
    </row>
    <row r="658" spans="1:4" ht="15" customHeight="1" x14ac:dyDescent="0.35">
      <c r="A658" s="6" t="s">
        <v>71</v>
      </c>
      <c r="B658" s="26"/>
      <c r="C658" s="26"/>
      <c r="D658" s="20">
        <f t="shared" ref="D658:D662" si="22">B658*C658</f>
        <v>0</v>
      </c>
    </row>
    <row r="659" spans="1:4" ht="15" customHeight="1" x14ac:dyDescent="0.35">
      <c r="A659" s="6" t="s">
        <v>72</v>
      </c>
      <c r="B659" s="26"/>
      <c r="C659" s="26"/>
      <c r="D659" s="20">
        <f t="shared" si="22"/>
        <v>0</v>
      </c>
    </row>
    <row r="660" spans="1:4" ht="15" customHeight="1" x14ac:dyDescent="0.35">
      <c r="A660" s="6" t="s">
        <v>73</v>
      </c>
      <c r="B660" s="26"/>
      <c r="C660" s="26"/>
      <c r="D660" s="20">
        <f t="shared" si="22"/>
        <v>0</v>
      </c>
    </row>
    <row r="661" spans="1:4" ht="15" customHeight="1" x14ac:dyDescent="0.35">
      <c r="A661" s="6" t="s">
        <v>74</v>
      </c>
      <c r="B661" s="26"/>
      <c r="C661" s="26"/>
      <c r="D661" s="20">
        <f t="shared" si="22"/>
        <v>0</v>
      </c>
    </row>
    <row r="662" spans="1:4" ht="15" customHeight="1" x14ac:dyDescent="0.35">
      <c r="A662" s="5" t="s">
        <v>95</v>
      </c>
      <c r="B662" s="26"/>
      <c r="C662" s="26"/>
      <c r="D662" s="20">
        <f t="shared" si="22"/>
        <v>0</v>
      </c>
    </row>
    <row r="663" spans="1:4" ht="15" customHeight="1" x14ac:dyDescent="0.35">
      <c r="A663" s="5" t="s">
        <v>96</v>
      </c>
      <c r="B663" s="26"/>
      <c r="C663" s="20" t="str">
        <f>_xlfn.IFNA(VLOOKUP($A$2,'SME base CountryList'!A:C,3,FALSE),"")</f>
        <v/>
      </c>
      <c r="D663" s="20">
        <f>IFERROR(B663*C663,0)</f>
        <v>0</v>
      </c>
    </row>
    <row r="664" spans="1:4" ht="15" customHeight="1" x14ac:dyDescent="0.35">
      <c r="A664" s="4" t="s">
        <v>77</v>
      </c>
      <c r="B664" s="22"/>
      <c r="C664" s="22"/>
      <c r="D664" s="22"/>
    </row>
    <row r="665" spans="1:4" ht="15" customHeight="1" x14ac:dyDescent="0.35">
      <c r="A665" s="7"/>
      <c r="B665" s="26"/>
      <c r="C665" s="26"/>
      <c r="D665" s="20">
        <f>B665*C665</f>
        <v>0</v>
      </c>
    </row>
    <row r="666" spans="1:4" ht="15" customHeight="1" x14ac:dyDescent="0.35">
      <c r="A666" s="4" t="s">
        <v>78</v>
      </c>
      <c r="B666" s="22"/>
      <c r="C666" s="22"/>
      <c r="D666" s="22"/>
    </row>
    <row r="667" spans="1:4" ht="15" customHeight="1" x14ac:dyDescent="0.35">
      <c r="A667" s="5" t="s">
        <v>79</v>
      </c>
      <c r="B667" s="26"/>
      <c r="C667" s="26"/>
      <c r="D667" s="20">
        <f>B667*C667</f>
        <v>0</v>
      </c>
    </row>
    <row r="668" spans="1:4" ht="15" customHeight="1" x14ac:dyDescent="0.35">
      <c r="A668" s="5" t="s">
        <v>80</v>
      </c>
      <c r="B668" s="23"/>
      <c r="C668" s="23"/>
      <c r="D668" s="23"/>
    </row>
    <row r="669" spans="1:4" ht="15" customHeight="1" x14ac:dyDescent="0.35">
      <c r="A669" s="8" t="s">
        <v>97</v>
      </c>
      <c r="B669" s="26"/>
      <c r="C669" s="26"/>
      <c r="D669" s="20">
        <f>B669*C669</f>
        <v>0</v>
      </c>
    </row>
    <row r="670" spans="1:4" ht="15" customHeight="1" x14ac:dyDescent="0.35">
      <c r="A670" s="8" t="s">
        <v>82</v>
      </c>
      <c r="B670" s="26"/>
      <c r="C670" s="26"/>
      <c r="D670" s="20">
        <f>B670*C670</f>
        <v>0</v>
      </c>
    </row>
    <row r="671" spans="1:4" ht="15" customHeight="1" x14ac:dyDescent="0.35">
      <c r="A671" s="8" t="s">
        <v>83</v>
      </c>
      <c r="B671" s="26"/>
      <c r="C671" s="26"/>
      <c r="D671" s="20">
        <f>B671*C671</f>
        <v>0</v>
      </c>
    </row>
    <row r="672" spans="1:4" ht="15" customHeight="1" x14ac:dyDescent="0.35">
      <c r="A672" s="5" t="s">
        <v>84</v>
      </c>
      <c r="B672" s="23"/>
      <c r="C672" s="23"/>
      <c r="D672" s="23"/>
    </row>
    <row r="673" spans="1:4" ht="15" customHeight="1" x14ac:dyDescent="0.35">
      <c r="A673" s="8" t="s">
        <v>85</v>
      </c>
      <c r="B673" s="26"/>
      <c r="C673" s="26"/>
      <c r="D673" s="20">
        <f>B673*C673</f>
        <v>0</v>
      </c>
    </row>
    <row r="674" spans="1:4" ht="15" customHeight="1" x14ac:dyDescent="0.35">
      <c r="A674" s="8" t="s">
        <v>86</v>
      </c>
      <c r="B674" s="26"/>
      <c r="C674" s="26"/>
      <c r="D674" s="20">
        <f>B674*C674</f>
        <v>0</v>
      </c>
    </row>
    <row r="675" spans="1:4" ht="15" customHeight="1" x14ac:dyDescent="0.35">
      <c r="A675" s="8" t="s">
        <v>87</v>
      </c>
      <c r="B675" s="26"/>
      <c r="C675" s="26"/>
      <c r="D675" s="20">
        <f>B675*C675</f>
        <v>0</v>
      </c>
    </row>
    <row r="676" spans="1:4" ht="15" customHeight="1" x14ac:dyDescent="0.35">
      <c r="A676" s="8" t="s">
        <v>88</v>
      </c>
      <c r="B676" s="26"/>
      <c r="C676" s="26"/>
      <c r="D676" s="20">
        <f>B676*C676</f>
        <v>0</v>
      </c>
    </row>
    <row r="677" spans="1:4" ht="15" customHeight="1" x14ac:dyDescent="0.35">
      <c r="A677" s="8" t="s">
        <v>89</v>
      </c>
      <c r="B677" s="26"/>
      <c r="C677" s="26"/>
      <c r="D677" s="20">
        <f>B677*C677</f>
        <v>0</v>
      </c>
    </row>
    <row r="678" spans="1:4" ht="15" customHeight="1" x14ac:dyDescent="0.35">
      <c r="A678" s="4" t="s">
        <v>90</v>
      </c>
      <c r="B678" s="22"/>
      <c r="C678" s="22"/>
      <c r="D678" s="22"/>
    </row>
    <row r="679" spans="1:4" ht="15" customHeight="1" x14ac:dyDescent="0.35">
      <c r="A679" s="9" t="s">
        <v>98</v>
      </c>
      <c r="B679" s="26"/>
      <c r="C679" s="26"/>
      <c r="D679" s="20">
        <f>B679*C679</f>
        <v>0</v>
      </c>
    </row>
    <row r="680" spans="1:4" ht="15" customHeight="1" x14ac:dyDescent="0.35">
      <c r="A680" s="9"/>
      <c r="B680" s="23"/>
      <c r="C680" s="23"/>
      <c r="D680" s="23"/>
    </row>
    <row r="681" spans="1:4" ht="15" customHeight="1" x14ac:dyDescent="0.35">
      <c r="A681" s="10" t="s">
        <v>92</v>
      </c>
      <c r="B681" s="24"/>
      <c r="C681" s="24"/>
      <c r="D681" s="24">
        <f>SUM(D657:D663,D667:D677)</f>
        <v>0</v>
      </c>
    </row>
    <row r="682" spans="1:4" ht="15" customHeight="1" x14ac:dyDescent="0.35">
      <c r="A682" s="10" t="s">
        <v>93</v>
      </c>
      <c r="B682" s="24"/>
      <c r="C682" s="24"/>
      <c r="D682" s="24">
        <f>SUM(D657:D679)</f>
        <v>0</v>
      </c>
    </row>
    <row r="683" spans="1:4" ht="15" customHeight="1" x14ac:dyDescent="0.35">
      <c r="A683" s="11"/>
      <c r="B683" s="27"/>
      <c r="C683" s="27"/>
      <c r="D683" s="27"/>
    </row>
    <row r="684" spans="1:4" ht="15" customHeight="1" x14ac:dyDescent="0.35">
      <c r="A684" s="4" t="str">
        <f>"E. INDIRECT COSTS ("&amp;TEXT(Instructions!$C$11,"0%")&amp;" * (A+C))"</f>
        <v>E. INDIRECT COSTS (25% * (A+C))</v>
      </c>
      <c r="B684" s="22"/>
      <c r="C684" s="22"/>
      <c r="D684" s="22">
        <f>D681*Instructions!$C$11</f>
        <v>0</v>
      </c>
    </row>
    <row r="685" spans="1:4" ht="15" customHeight="1" x14ac:dyDescent="0.35">
      <c r="A685" s="1"/>
      <c r="B685" s="27"/>
      <c r="C685" s="27"/>
      <c r="D685" s="27"/>
    </row>
    <row r="686" spans="1:4" ht="15" customHeight="1" x14ac:dyDescent="0.35">
      <c r="A686" s="4" t="s">
        <v>94</v>
      </c>
      <c r="B686" s="24"/>
      <c r="C686" s="24"/>
      <c r="D686" s="24">
        <f>D682+D684</f>
        <v>0</v>
      </c>
    </row>
    <row r="687" spans="1:4" ht="15" customHeight="1" x14ac:dyDescent="0.35">
      <c r="A687" s="3"/>
      <c r="B687" s="28"/>
      <c r="C687" s="28"/>
      <c r="D687" s="28"/>
    </row>
    <row r="688" spans="1:4" ht="15" customHeight="1" x14ac:dyDescent="0.35">
      <c r="A688" s="2"/>
      <c r="B688" s="21"/>
      <c r="C688" s="29"/>
      <c r="D688" s="21"/>
    </row>
    <row r="689" spans="1:4" ht="15" customHeight="1" x14ac:dyDescent="0.35">
      <c r="A689" s="248" t="str">
        <f>"COSTS OF WORK PACKAGE "&amp;'WP list'!B25&amp;" "&amp;'WP list'!C25</f>
        <v xml:space="preserve">COSTS OF WORK PACKAGE WP19 </v>
      </c>
      <c r="B689" s="248"/>
      <c r="C689" s="248"/>
      <c r="D689" s="248"/>
    </row>
    <row r="690" spans="1:4" ht="15" customHeight="1" x14ac:dyDescent="0.35">
      <c r="A690" s="3"/>
      <c r="B690" s="25"/>
      <c r="C690" s="25"/>
      <c r="D690" s="25"/>
    </row>
    <row r="691" spans="1:4" ht="15" customHeight="1" x14ac:dyDescent="0.35">
      <c r="A691" s="4" t="s">
        <v>68</v>
      </c>
      <c r="B691" s="22"/>
      <c r="C691" s="22"/>
      <c r="D691" s="22"/>
    </row>
    <row r="692" spans="1:4" ht="15" customHeight="1" x14ac:dyDescent="0.35">
      <c r="A692" s="5" t="s">
        <v>69</v>
      </c>
      <c r="B692" s="23"/>
      <c r="C692" s="23"/>
      <c r="D692" s="23"/>
    </row>
    <row r="693" spans="1:4" ht="15" customHeight="1" x14ac:dyDescent="0.35">
      <c r="A693" s="6" t="s">
        <v>70</v>
      </c>
      <c r="B693" s="26"/>
      <c r="C693" s="26"/>
      <c r="D693" s="20">
        <f>B693*C693</f>
        <v>0</v>
      </c>
    </row>
    <row r="694" spans="1:4" ht="15" customHeight="1" x14ac:dyDescent="0.35">
      <c r="A694" s="6" t="s">
        <v>71</v>
      </c>
      <c r="B694" s="26"/>
      <c r="C694" s="26"/>
      <c r="D694" s="20">
        <f t="shared" ref="D694:D698" si="23">B694*C694</f>
        <v>0</v>
      </c>
    </row>
    <row r="695" spans="1:4" ht="15" customHeight="1" x14ac:dyDescent="0.35">
      <c r="A695" s="6" t="s">
        <v>72</v>
      </c>
      <c r="B695" s="26"/>
      <c r="C695" s="26"/>
      <c r="D695" s="20">
        <f t="shared" si="23"/>
        <v>0</v>
      </c>
    </row>
    <row r="696" spans="1:4" ht="15" customHeight="1" x14ac:dyDescent="0.35">
      <c r="A696" s="6" t="s">
        <v>73</v>
      </c>
      <c r="B696" s="26"/>
      <c r="C696" s="26"/>
      <c r="D696" s="20">
        <f t="shared" si="23"/>
        <v>0</v>
      </c>
    </row>
    <row r="697" spans="1:4" ht="15" customHeight="1" x14ac:dyDescent="0.35">
      <c r="A697" s="6" t="s">
        <v>74</v>
      </c>
      <c r="B697" s="26"/>
      <c r="C697" s="26"/>
      <c r="D697" s="20">
        <f t="shared" si="23"/>
        <v>0</v>
      </c>
    </row>
    <row r="698" spans="1:4" ht="15" customHeight="1" x14ac:dyDescent="0.35">
      <c r="A698" s="5" t="s">
        <v>95</v>
      </c>
      <c r="B698" s="26"/>
      <c r="C698" s="26"/>
      <c r="D698" s="20">
        <f t="shared" si="23"/>
        <v>0</v>
      </c>
    </row>
    <row r="699" spans="1:4" ht="15" customHeight="1" x14ac:dyDescent="0.35">
      <c r="A699" s="5" t="s">
        <v>96</v>
      </c>
      <c r="B699" s="26"/>
      <c r="C699" s="20" t="str">
        <f>_xlfn.IFNA(VLOOKUP($A$2,'SME base CountryList'!A:C,3,FALSE),"")</f>
        <v/>
      </c>
      <c r="D699" s="20">
        <f>IFERROR(B699*C699,0)</f>
        <v>0</v>
      </c>
    </row>
    <row r="700" spans="1:4" ht="15" customHeight="1" x14ac:dyDescent="0.35">
      <c r="A700" s="4" t="s">
        <v>77</v>
      </c>
      <c r="B700" s="22"/>
      <c r="C700" s="22"/>
      <c r="D700" s="22"/>
    </row>
    <row r="701" spans="1:4" ht="15" customHeight="1" x14ac:dyDescent="0.35">
      <c r="A701" s="7"/>
      <c r="B701" s="26"/>
      <c r="C701" s="26"/>
      <c r="D701" s="20">
        <f>B701*C701</f>
        <v>0</v>
      </c>
    </row>
    <row r="702" spans="1:4" ht="15" customHeight="1" x14ac:dyDescent="0.35">
      <c r="A702" s="4" t="s">
        <v>78</v>
      </c>
      <c r="B702" s="22"/>
      <c r="C702" s="22"/>
      <c r="D702" s="22"/>
    </row>
    <row r="703" spans="1:4" ht="15" customHeight="1" x14ac:dyDescent="0.35">
      <c r="A703" s="5" t="s">
        <v>79</v>
      </c>
      <c r="B703" s="26"/>
      <c r="C703" s="26"/>
      <c r="D703" s="20">
        <f>B703*C703</f>
        <v>0</v>
      </c>
    </row>
    <row r="704" spans="1:4" ht="15" customHeight="1" x14ac:dyDescent="0.35">
      <c r="A704" s="5" t="s">
        <v>80</v>
      </c>
      <c r="B704" s="23"/>
      <c r="C704" s="23"/>
      <c r="D704" s="23"/>
    </row>
    <row r="705" spans="1:4" ht="15" customHeight="1" x14ac:dyDescent="0.35">
      <c r="A705" s="8" t="s">
        <v>97</v>
      </c>
      <c r="B705" s="26"/>
      <c r="C705" s="26"/>
      <c r="D705" s="20">
        <f>B705*C705</f>
        <v>0</v>
      </c>
    </row>
    <row r="706" spans="1:4" ht="15" customHeight="1" x14ac:dyDescent="0.35">
      <c r="A706" s="8" t="s">
        <v>82</v>
      </c>
      <c r="B706" s="26"/>
      <c r="C706" s="26"/>
      <c r="D706" s="20">
        <f>B706*C706</f>
        <v>0</v>
      </c>
    </row>
    <row r="707" spans="1:4" ht="15" customHeight="1" x14ac:dyDescent="0.35">
      <c r="A707" s="8" t="s">
        <v>83</v>
      </c>
      <c r="B707" s="26"/>
      <c r="C707" s="26"/>
      <c r="D707" s="20">
        <f>B707*C707</f>
        <v>0</v>
      </c>
    </row>
    <row r="708" spans="1:4" ht="15" customHeight="1" x14ac:dyDescent="0.35">
      <c r="A708" s="5" t="s">
        <v>84</v>
      </c>
      <c r="B708" s="23"/>
      <c r="C708" s="23"/>
      <c r="D708" s="23"/>
    </row>
    <row r="709" spans="1:4" ht="15" customHeight="1" x14ac:dyDescent="0.35">
      <c r="A709" s="8" t="s">
        <v>85</v>
      </c>
      <c r="B709" s="26"/>
      <c r="C709" s="26"/>
      <c r="D709" s="20">
        <f>B709*C709</f>
        <v>0</v>
      </c>
    </row>
    <row r="710" spans="1:4" ht="15" customHeight="1" x14ac:dyDescent="0.35">
      <c r="A710" s="8" t="s">
        <v>86</v>
      </c>
      <c r="B710" s="26"/>
      <c r="C710" s="26"/>
      <c r="D710" s="20">
        <f>B710*C710</f>
        <v>0</v>
      </c>
    </row>
    <row r="711" spans="1:4" ht="15" customHeight="1" x14ac:dyDescent="0.35">
      <c r="A711" s="8" t="s">
        <v>87</v>
      </c>
      <c r="B711" s="26"/>
      <c r="C711" s="26"/>
      <c r="D711" s="20">
        <f>B711*C711</f>
        <v>0</v>
      </c>
    </row>
    <row r="712" spans="1:4" ht="15" customHeight="1" x14ac:dyDescent="0.35">
      <c r="A712" s="8" t="s">
        <v>88</v>
      </c>
      <c r="B712" s="26"/>
      <c r="C712" s="26"/>
      <c r="D712" s="20">
        <f>B712*C712</f>
        <v>0</v>
      </c>
    </row>
    <row r="713" spans="1:4" ht="15" customHeight="1" x14ac:dyDescent="0.35">
      <c r="A713" s="8" t="s">
        <v>89</v>
      </c>
      <c r="B713" s="26"/>
      <c r="C713" s="26"/>
      <c r="D713" s="20">
        <f>B713*C713</f>
        <v>0</v>
      </c>
    </row>
    <row r="714" spans="1:4" ht="15" customHeight="1" x14ac:dyDescent="0.35">
      <c r="A714" s="4" t="s">
        <v>90</v>
      </c>
      <c r="B714" s="22"/>
      <c r="C714" s="22"/>
      <c r="D714" s="22"/>
    </row>
    <row r="715" spans="1:4" ht="15" customHeight="1" x14ac:dyDescent="0.35">
      <c r="A715" s="9" t="s">
        <v>98</v>
      </c>
      <c r="B715" s="26"/>
      <c r="C715" s="26"/>
      <c r="D715" s="20">
        <f>B715*C715</f>
        <v>0</v>
      </c>
    </row>
    <row r="716" spans="1:4" ht="15" customHeight="1" x14ac:dyDescent="0.35">
      <c r="A716" s="9"/>
      <c r="B716" s="23"/>
      <c r="C716" s="23"/>
      <c r="D716" s="23"/>
    </row>
    <row r="717" spans="1:4" ht="15" customHeight="1" x14ac:dyDescent="0.35">
      <c r="A717" s="10" t="s">
        <v>92</v>
      </c>
      <c r="B717" s="24"/>
      <c r="C717" s="24"/>
      <c r="D717" s="24">
        <f>SUM(D693:D699,D703:D713)</f>
        <v>0</v>
      </c>
    </row>
    <row r="718" spans="1:4" ht="15" customHeight="1" x14ac:dyDescent="0.35">
      <c r="A718" s="10" t="s">
        <v>93</v>
      </c>
      <c r="B718" s="24"/>
      <c r="C718" s="24"/>
      <c r="D718" s="24">
        <f>SUM(D693:D715)</f>
        <v>0</v>
      </c>
    </row>
    <row r="719" spans="1:4" ht="15" customHeight="1" x14ac:dyDescent="0.35">
      <c r="A719" s="11"/>
      <c r="B719" s="27"/>
      <c r="C719" s="27"/>
      <c r="D719" s="27"/>
    </row>
    <row r="720" spans="1:4" ht="15" customHeight="1" x14ac:dyDescent="0.35">
      <c r="A720" s="4" t="str">
        <f>"E. INDIRECT COSTS ("&amp;TEXT(Instructions!$C$11,"0%")&amp;" * (A+C))"</f>
        <v>E. INDIRECT COSTS (25% * (A+C))</v>
      </c>
      <c r="B720" s="22"/>
      <c r="C720" s="22"/>
      <c r="D720" s="22">
        <f>D717*Instructions!$C$11</f>
        <v>0</v>
      </c>
    </row>
    <row r="721" spans="1:4" ht="15" customHeight="1" x14ac:dyDescent="0.35">
      <c r="A721" s="1"/>
      <c r="B721" s="27"/>
      <c r="C721" s="27"/>
      <c r="D721" s="27"/>
    </row>
    <row r="722" spans="1:4" ht="15" customHeight="1" x14ac:dyDescent="0.35">
      <c r="A722" s="4" t="s">
        <v>94</v>
      </c>
      <c r="B722" s="24"/>
      <c r="C722" s="24"/>
      <c r="D722" s="24">
        <f>D718+D720</f>
        <v>0</v>
      </c>
    </row>
    <row r="723" spans="1:4" ht="15" customHeight="1" x14ac:dyDescent="0.35">
      <c r="A723" s="3"/>
      <c r="B723" s="28"/>
      <c r="C723" s="28"/>
      <c r="D723" s="28"/>
    </row>
    <row r="724" spans="1:4" ht="15" customHeight="1" x14ac:dyDescent="0.35">
      <c r="A724" s="2"/>
      <c r="B724" s="21"/>
      <c r="C724" s="29"/>
      <c r="D724" s="21"/>
    </row>
    <row r="725" spans="1:4" ht="15" customHeight="1" x14ac:dyDescent="0.35">
      <c r="A725" s="248" t="str">
        <f>"COSTS OF WORK PACKAGE "&amp;'WP list'!B26&amp;" "&amp;'WP list'!C26</f>
        <v xml:space="preserve">COSTS OF WORK PACKAGE WP20 </v>
      </c>
      <c r="B725" s="248"/>
      <c r="C725" s="248"/>
      <c r="D725" s="248"/>
    </row>
    <row r="726" spans="1:4" ht="15" customHeight="1" x14ac:dyDescent="0.35">
      <c r="A726" s="3"/>
      <c r="B726" s="25"/>
      <c r="C726" s="25"/>
      <c r="D726" s="25"/>
    </row>
    <row r="727" spans="1:4" ht="15" customHeight="1" x14ac:dyDescent="0.35">
      <c r="A727" s="4" t="s">
        <v>68</v>
      </c>
      <c r="B727" s="22"/>
      <c r="C727" s="22"/>
      <c r="D727" s="22"/>
    </row>
    <row r="728" spans="1:4" ht="15" customHeight="1" x14ac:dyDescent="0.35">
      <c r="A728" s="5" t="s">
        <v>69</v>
      </c>
      <c r="B728" s="23"/>
      <c r="C728" s="23"/>
      <c r="D728" s="23"/>
    </row>
    <row r="729" spans="1:4" ht="15" customHeight="1" x14ac:dyDescent="0.35">
      <c r="A729" s="6" t="s">
        <v>70</v>
      </c>
      <c r="B729" s="26"/>
      <c r="C729" s="26"/>
      <c r="D729" s="20">
        <f>B729*C729</f>
        <v>0</v>
      </c>
    </row>
    <row r="730" spans="1:4" ht="15" customHeight="1" x14ac:dyDescent="0.35">
      <c r="A730" s="6" t="s">
        <v>71</v>
      </c>
      <c r="B730" s="26"/>
      <c r="C730" s="26"/>
      <c r="D730" s="20">
        <f t="shared" ref="D730:D734" si="24">B730*C730</f>
        <v>0</v>
      </c>
    </row>
    <row r="731" spans="1:4" ht="15" customHeight="1" x14ac:dyDescent="0.35">
      <c r="A731" s="6" t="s">
        <v>72</v>
      </c>
      <c r="B731" s="26"/>
      <c r="C731" s="26"/>
      <c r="D731" s="20">
        <f t="shared" si="24"/>
        <v>0</v>
      </c>
    </row>
    <row r="732" spans="1:4" ht="15" customHeight="1" x14ac:dyDescent="0.35">
      <c r="A732" s="6" t="s">
        <v>73</v>
      </c>
      <c r="B732" s="26"/>
      <c r="C732" s="26"/>
      <c r="D732" s="20">
        <f t="shared" si="24"/>
        <v>0</v>
      </c>
    </row>
    <row r="733" spans="1:4" ht="15" customHeight="1" x14ac:dyDescent="0.35">
      <c r="A733" s="6" t="s">
        <v>74</v>
      </c>
      <c r="B733" s="26"/>
      <c r="C733" s="26"/>
      <c r="D733" s="20">
        <f t="shared" si="24"/>
        <v>0</v>
      </c>
    </row>
    <row r="734" spans="1:4" ht="15" customHeight="1" x14ac:dyDescent="0.35">
      <c r="A734" s="5" t="s">
        <v>95</v>
      </c>
      <c r="B734" s="26"/>
      <c r="C734" s="26"/>
      <c r="D734" s="20">
        <f t="shared" si="24"/>
        <v>0</v>
      </c>
    </row>
    <row r="735" spans="1:4" ht="15" customHeight="1" x14ac:dyDescent="0.35">
      <c r="A735" s="5" t="s">
        <v>96</v>
      </c>
      <c r="B735" s="26"/>
      <c r="C735" s="20" t="str">
        <f>_xlfn.IFNA(VLOOKUP($A$2,'SME base CountryList'!A:C,3,FALSE),"")</f>
        <v/>
      </c>
      <c r="D735" s="20">
        <f>IFERROR(B735*C735,0)</f>
        <v>0</v>
      </c>
    </row>
    <row r="736" spans="1:4" ht="15" customHeight="1" x14ac:dyDescent="0.35">
      <c r="A736" s="4" t="s">
        <v>77</v>
      </c>
      <c r="B736" s="22"/>
      <c r="C736" s="22"/>
      <c r="D736" s="22"/>
    </row>
    <row r="737" spans="1:4" ht="15" customHeight="1" x14ac:dyDescent="0.35">
      <c r="A737" s="7"/>
      <c r="B737" s="26"/>
      <c r="C737" s="26"/>
      <c r="D737" s="20">
        <f>B737*C737</f>
        <v>0</v>
      </c>
    </row>
    <row r="738" spans="1:4" ht="15" customHeight="1" x14ac:dyDescent="0.35">
      <c r="A738" s="4" t="s">
        <v>78</v>
      </c>
      <c r="B738" s="22"/>
      <c r="C738" s="22"/>
      <c r="D738" s="22"/>
    </row>
    <row r="739" spans="1:4" ht="15" customHeight="1" x14ac:dyDescent="0.35">
      <c r="A739" s="5" t="s">
        <v>79</v>
      </c>
      <c r="B739" s="26"/>
      <c r="C739" s="26"/>
      <c r="D739" s="20">
        <f>B739*C739</f>
        <v>0</v>
      </c>
    </row>
    <row r="740" spans="1:4" ht="15" customHeight="1" x14ac:dyDescent="0.35">
      <c r="A740" s="5" t="s">
        <v>80</v>
      </c>
      <c r="B740" s="23"/>
      <c r="C740" s="23"/>
      <c r="D740" s="23"/>
    </row>
    <row r="741" spans="1:4" ht="15" customHeight="1" x14ac:dyDescent="0.35">
      <c r="A741" s="8" t="s">
        <v>97</v>
      </c>
      <c r="B741" s="26"/>
      <c r="C741" s="26"/>
      <c r="D741" s="20">
        <f>B741*C741</f>
        <v>0</v>
      </c>
    </row>
    <row r="742" spans="1:4" ht="15" customHeight="1" x14ac:dyDescent="0.35">
      <c r="A742" s="8" t="s">
        <v>82</v>
      </c>
      <c r="B742" s="26"/>
      <c r="C742" s="26"/>
      <c r="D742" s="20">
        <f>B742*C742</f>
        <v>0</v>
      </c>
    </row>
    <row r="743" spans="1:4" ht="15" customHeight="1" x14ac:dyDescent="0.35">
      <c r="A743" s="8" t="s">
        <v>83</v>
      </c>
      <c r="B743" s="26"/>
      <c r="C743" s="26"/>
      <c r="D743" s="20">
        <f>B743*C743</f>
        <v>0</v>
      </c>
    </row>
    <row r="744" spans="1:4" ht="15" customHeight="1" x14ac:dyDescent="0.35">
      <c r="A744" s="5" t="s">
        <v>84</v>
      </c>
      <c r="B744" s="23"/>
      <c r="C744" s="23"/>
      <c r="D744" s="23"/>
    </row>
    <row r="745" spans="1:4" ht="15" customHeight="1" x14ac:dyDescent="0.35">
      <c r="A745" s="8" t="s">
        <v>85</v>
      </c>
      <c r="B745" s="26"/>
      <c r="C745" s="26"/>
      <c r="D745" s="20">
        <f>B745*C745</f>
        <v>0</v>
      </c>
    </row>
    <row r="746" spans="1:4" ht="15" customHeight="1" x14ac:dyDescent="0.35">
      <c r="A746" s="8" t="s">
        <v>86</v>
      </c>
      <c r="B746" s="26"/>
      <c r="C746" s="26"/>
      <c r="D746" s="20">
        <f>B746*C746</f>
        <v>0</v>
      </c>
    </row>
    <row r="747" spans="1:4" ht="15" customHeight="1" x14ac:dyDescent="0.35">
      <c r="A747" s="8" t="s">
        <v>87</v>
      </c>
      <c r="B747" s="26"/>
      <c r="C747" s="26"/>
      <c r="D747" s="20">
        <f>B747*C747</f>
        <v>0</v>
      </c>
    </row>
    <row r="748" spans="1:4" ht="15" customHeight="1" x14ac:dyDescent="0.35">
      <c r="A748" s="8" t="s">
        <v>88</v>
      </c>
      <c r="B748" s="26"/>
      <c r="C748" s="26"/>
      <c r="D748" s="20">
        <f>B748*C748</f>
        <v>0</v>
      </c>
    </row>
    <row r="749" spans="1:4" ht="15" customHeight="1" x14ac:dyDescent="0.35">
      <c r="A749" s="8" t="s">
        <v>89</v>
      </c>
      <c r="B749" s="26"/>
      <c r="C749" s="26"/>
      <c r="D749" s="20">
        <f>B749*C749</f>
        <v>0</v>
      </c>
    </row>
    <row r="750" spans="1:4" ht="15" customHeight="1" x14ac:dyDescent="0.35">
      <c r="A750" s="4" t="s">
        <v>90</v>
      </c>
      <c r="B750" s="22"/>
      <c r="C750" s="22"/>
      <c r="D750" s="22"/>
    </row>
    <row r="751" spans="1:4" ht="15" customHeight="1" x14ac:dyDescent="0.35">
      <c r="A751" s="9" t="s">
        <v>98</v>
      </c>
      <c r="B751" s="26"/>
      <c r="C751" s="26"/>
      <c r="D751" s="20">
        <f>B751*C751</f>
        <v>0</v>
      </c>
    </row>
    <row r="752" spans="1:4" ht="15" customHeight="1" x14ac:dyDescent="0.35">
      <c r="A752" s="9"/>
      <c r="B752" s="23"/>
      <c r="C752" s="23"/>
      <c r="D752" s="23"/>
    </row>
    <row r="753" spans="1:4" ht="15" customHeight="1" x14ac:dyDescent="0.35">
      <c r="A753" s="10" t="s">
        <v>92</v>
      </c>
      <c r="B753" s="24"/>
      <c r="C753" s="24"/>
      <c r="D753" s="24">
        <f>SUM(D729:D735,D739:D749)</f>
        <v>0</v>
      </c>
    </row>
    <row r="754" spans="1:4" ht="15" customHeight="1" x14ac:dyDescent="0.35">
      <c r="A754" s="10" t="s">
        <v>93</v>
      </c>
      <c r="B754" s="24"/>
      <c r="C754" s="24"/>
      <c r="D754" s="24">
        <f>SUM(D729:D751)</f>
        <v>0</v>
      </c>
    </row>
    <row r="755" spans="1:4" ht="15" customHeight="1" x14ac:dyDescent="0.35">
      <c r="A755" s="11"/>
      <c r="B755" s="27"/>
      <c r="C755" s="27"/>
      <c r="D755" s="27"/>
    </row>
    <row r="756" spans="1:4" ht="15" customHeight="1"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sheetData>
  <sheetProtection algorithmName="SHA-512" hashValue="89+dAWUpAK6RrCntOb8w3bUvqw4gg03Xze2t3rIlKMHBSbS5u7TKKQ7CfAY43EWQ8Mc6xPfDWx9oTupJNe+yrg==" saltValue="dZHaxVfWQmrhkAvhcBMfuQ=="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53 B55 B57:B59 B61:B65 B67 B45:B51 B89 B91 B93:B95 B97:B101 B103 B81:B87 B125 B127 B129:B131 B133:B137 B139 B117:B123 B161 B163 B165:B167 B169:B173 B175 B153:B159 B197 B199 B201:B203 B205:B209 B211 B189:B195 B233 B235 B237:B239 B241:B245 B247 B225:B231 B269 B271 B273:B275 B277:B281 B283 B261:B267 B305 B307 B309:B311 B313:B317 B319 B297:B303 B341 B343 B345:B347 B349:B353 B355 B333:B339 B377 B379 B381:B383 B385:B389 B391 B369:B375 B413 B415 B417:B419 B421:B425 B427 B405:B411 B449 B451 B453:B455 B457:B461 B463 B441:B447 B485 B487 B489:B491 B493:B497 B499 B477:B483 B521 B523 B525:B527 B529:B533 B535 B513:B519 B557 B559 B561:B563 B565:B569 B571 B549:B555 B593 B595 B597:B599 B601:B605 B607 B585:B591 B629 B631 B633:B635 B637:B641 B643 B621:B627 B665 B667 B669:B671 B673:B677 B679 B657:B663 B701 B703 B705:B707 B709:B713 B715 B693:B699 B737 B739 B741:B743 B745:B749 B751 B729:B735" xr:uid="{717C0E03-3275-400B-9BAC-E09625C46D7A}">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91D69-7027-4B69-AFEC-7CB9A772B4FB}">
  <sheetPr codeName="Data01">
    <tabColor theme="9" tint="0.79998168889431442"/>
  </sheetPr>
  <dimension ref="A1:F178"/>
  <sheetViews>
    <sheetView workbookViewId="0">
      <pane ySplit="1" topLeftCell="A2" activePane="bottomLeft" state="frozen"/>
      <selection pane="bottomLeft" sqref="A1:XFD1048576"/>
    </sheetView>
  </sheetViews>
  <sheetFormatPr defaultRowHeight="14.5" x14ac:dyDescent="0.35"/>
  <cols>
    <col min="1" max="1" width="37.54296875" bestFit="1" customWidth="1"/>
    <col min="2" max="2" width="10.81640625" bestFit="1" customWidth="1"/>
    <col min="3" max="3" width="18.7265625" customWidth="1"/>
    <col min="4" max="4" width="14.26953125" customWidth="1"/>
  </cols>
  <sheetData>
    <row r="1" spans="1:6" ht="43.5" x14ac:dyDescent="0.35">
      <c r="A1" t="s">
        <v>23</v>
      </c>
      <c r="B1" t="s">
        <v>113</v>
      </c>
      <c r="C1" t="s">
        <v>114</v>
      </c>
      <c r="D1" s="12" t="s">
        <v>115</v>
      </c>
      <c r="E1" s="13">
        <v>8745.4</v>
      </c>
      <c r="F1" t="s">
        <v>288</v>
      </c>
    </row>
    <row r="2" spans="1:6" x14ac:dyDescent="0.35">
      <c r="A2" t="s">
        <v>116</v>
      </c>
      <c r="B2" s="14">
        <v>1.097</v>
      </c>
      <c r="C2" s="15">
        <f>ROUND(B2*$E$1,2)</f>
        <v>9593.7000000000007</v>
      </c>
    </row>
    <row r="3" spans="1:6" x14ac:dyDescent="0.35">
      <c r="A3" t="s">
        <v>25</v>
      </c>
      <c r="B3" s="14">
        <v>1</v>
      </c>
      <c r="C3" s="15">
        <f t="shared" ref="C3:C66" si="0">ROUND(B3*$E$1,2)</f>
        <v>8745.4</v>
      </c>
    </row>
    <row r="4" spans="1:6" x14ac:dyDescent="0.35">
      <c r="A4" t="s">
        <v>117</v>
      </c>
      <c r="B4" s="14">
        <v>0.64700000000000002</v>
      </c>
      <c r="C4" s="15">
        <f t="shared" si="0"/>
        <v>5658.27</v>
      </c>
    </row>
    <row r="5" spans="1:6" x14ac:dyDescent="0.35">
      <c r="A5" t="s">
        <v>118</v>
      </c>
      <c r="B5" s="14">
        <v>0.80100000000000005</v>
      </c>
      <c r="C5" s="15">
        <f t="shared" si="0"/>
        <v>7005.07</v>
      </c>
    </row>
    <row r="6" spans="1:6" x14ac:dyDescent="0.35">
      <c r="A6" t="s">
        <v>119</v>
      </c>
      <c r="B6" s="14">
        <v>0.81899999999999995</v>
      </c>
      <c r="C6" s="15">
        <f t="shared" si="0"/>
        <v>7162.48</v>
      </c>
    </row>
    <row r="7" spans="1:6" x14ac:dyDescent="0.35">
      <c r="A7" t="s">
        <v>29</v>
      </c>
      <c r="B7" s="14">
        <v>0.94099999999999995</v>
      </c>
      <c r="C7" s="15">
        <f t="shared" si="0"/>
        <v>8229.42</v>
      </c>
    </row>
    <row r="8" spans="1:6" x14ac:dyDescent="0.35">
      <c r="A8" t="s">
        <v>120</v>
      </c>
      <c r="B8" s="14">
        <v>1.3280000000000001</v>
      </c>
      <c r="C8" s="15">
        <f t="shared" si="0"/>
        <v>11613.89</v>
      </c>
    </row>
    <row r="9" spans="1:6" x14ac:dyDescent="0.35">
      <c r="A9" t="s">
        <v>121</v>
      </c>
      <c r="B9" s="14">
        <v>0.92700000000000005</v>
      </c>
      <c r="C9" s="15">
        <f t="shared" si="0"/>
        <v>8106.99</v>
      </c>
    </row>
    <row r="10" spans="1:6" x14ac:dyDescent="0.35">
      <c r="A10" t="s">
        <v>122</v>
      </c>
      <c r="B10" s="14">
        <v>1.18</v>
      </c>
      <c r="C10" s="15">
        <f t="shared" si="0"/>
        <v>10319.57</v>
      </c>
    </row>
    <row r="11" spans="1:6" x14ac:dyDescent="0.35">
      <c r="A11" t="s">
        <v>28</v>
      </c>
      <c r="B11" s="14">
        <v>1.181</v>
      </c>
      <c r="C11" s="15">
        <f t="shared" si="0"/>
        <v>10328.32</v>
      </c>
    </row>
    <row r="12" spans="1:6" x14ac:dyDescent="0.35">
      <c r="A12" t="s">
        <v>123</v>
      </c>
      <c r="B12" s="14">
        <v>1.012</v>
      </c>
      <c r="C12" s="15">
        <f t="shared" si="0"/>
        <v>8850.34</v>
      </c>
    </row>
    <row r="13" spans="1:6" x14ac:dyDescent="0.35">
      <c r="A13" t="s">
        <v>124</v>
      </c>
      <c r="B13" s="14">
        <v>0.86799999999999999</v>
      </c>
      <c r="C13" s="15">
        <f t="shared" si="0"/>
        <v>7591.01</v>
      </c>
    </row>
    <row r="14" spans="1:6" x14ac:dyDescent="0.35">
      <c r="A14" t="s">
        <v>125</v>
      </c>
      <c r="B14" s="14">
        <v>0.76700000000000002</v>
      </c>
      <c r="C14" s="15">
        <f t="shared" si="0"/>
        <v>6707.72</v>
      </c>
    </row>
    <row r="15" spans="1:6" x14ac:dyDescent="0.35">
      <c r="A15" t="s">
        <v>126</v>
      </c>
      <c r="B15" s="14">
        <v>1.3640000000000001</v>
      </c>
      <c r="C15" s="15">
        <f t="shared" si="0"/>
        <v>11928.73</v>
      </c>
    </row>
    <row r="16" spans="1:6" x14ac:dyDescent="0.35">
      <c r="A16" t="s">
        <v>27</v>
      </c>
      <c r="B16" s="14">
        <v>0.95299999999999996</v>
      </c>
      <c r="C16" s="15">
        <f t="shared" si="0"/>
        <v>8334.3700000000008</v>
      </c>
    </row>
    <row r="17" spans="1:3" x14ac:dyDescent="0.35">
      <c r="A17" t="s">
        <v>127</v>
      </c>
      <c r="B17" s="14">
        <v>0.83799999999999997</v>
      </c>
      <c r="C17" s="15">
        <f t="shared" si="0"/>
        <v>7328.65</v>
      </c>
    </row>
    <row r="18" spans="1:3" x14ac:dyDescent="0.35">
      <c r="A18" t="s">
        <v>128</v>
      </c>
      <c r="B18" s="14">
        <v>0.86599999999999999</v>
      </c>
      <c r="C18" s="15">
        <f t="shared" si="0"/>
        <v>7573.52</v>
      </c>
    </row>
    <row r="19" spans="1:3" x14ac:dyDescent="0.35">
      <c r="A19" t="s">
        <v>129</v>
      </c>
      <c r="B19" s="14">
        <v>1</v>
      </c>
      <c r="C19" s="15">
        <f t="shared" si="0"/>
        <v>8745.4</v>
      </c>
    </row>
    <row r="20" spans="1:3" x14ac:dyDescent="0.35">
      <c r="A20" t="s">
        <v>130</v>
      </c>
      <c r="B20" s="14">
        <v>0.92400000000000004</v>
      </c>
      <c r="C20" s="15">
        <f t="shared" si="0"/>
        <v>8080.75</v>
      </c>
    </row>
    <row r="21" spans="1:3" x14ac:dyDescent="0.35">
      <c r="A21" t="s">
        <v>131</v>
      </c>
      <c r="B21" s="14">
        <v>1.1160000000000001</v>
      </c>
      <c r="C21" s="15">
        <f t="shared" si="0"/>
        <v>9759.8700000000008</v>
      </c>
    </row>
    <row r="22" spans="1:3" x14ac:dyDescent="0.35">
      <c r="A22" t="s">
        <v>132</v>
      </c>
      <c r="B22" s="14">
        <v>0.74099999999999999</v>
      </c>
      <c r="C22" s="15">
        <f t="shared" si="0"/>
        <v>6480.34</v>
      </c>
    </row>
    <row r="23" spans="1:3" x14ac:dyDescent="0.35">
      <c r="A23" t="s">
        <v>133</v>
      </c>
      <c r="B23" s="14">
        <v>0.93700000000000006</v>
      </c>
      <c r="C23" s="15">
        <f t="shared" si="0"/>
        <v>8194.44</v>
      </c>
    </row>
    <row r="24" spans="1:3" x14ac:dyDescent="0.35">
      <c r="A24" t="s">
        <v>134</v>
      </c>
      <c r="B24" s="14">
        <v>0.70699999999999996</v>
      </c>
      <c r="C24" s="15">
        <f t="shared" si="0"/>
        <v>6183</v>
      </c>
    </row>
    <row r="25" spans="1:3" x14ac:dyDescent="0.35">
      <c r="A25" t="s">
        <v>135</v>
      </c>
      <c r="B25" s="14">
        <v>0.80900000000000005</v>
      </c>
      <c r="C25" s="15">
        <f t="shared" si="0"/>
        <v>7075.03</v>
      </c>
    </row>
    <row r="26" spans="1:3" x14ac:dyDescent="0.35">
      <c r="A26" t="s">
        <v>136</v>
      </c>
      <c r="B26" s="14">
        <v>0.877</v>
      </c>
      <c r="C26" s="15">
        <f t="shared" si="0"/>
        <v>7669.72</v>
      </c>
    </row>
    <row r="27" spans="1:3" x14ac:dyDescent="0.35">
      <c r="A27" t="s">
        <v>26</v>
      </c>
      <c r="B27" s="14">
        <v>0.95599999999999996</v>
      </c>
      <c r="C27" s="15">
        <f t="shared" si="0"/>
        <v>8360.6</v>
      </c>
    </row>
    <row r="28" spans="1:3" x14ac:dyDescent="0.35">
      <c r="A28" t="s">
        <v>137</v>
      </c>
      <c r="B28" s="14">
        <v>1.25</v>
      </c>
      <c r="C28" s="15">
        <f t="shared" si="0"/>
        <v>10931.75</v>
      </c>
    </row>
    <row r="29" spans="1:3" x14ac:dyDescent="0.35">
      <c r="A29" t="s">
        <v>138</v>
      </c>
      <c r="B29" s="14">
        <v>0.56100000000000005</v>
      </c>
      <c r="C29" s="15">
        <f t="shared" si="0"/>
        <v>4906.17</v>
      </c>
    </row>
    <row r="30" spans="1:3" x14ac:dyDescent="0.35">
      <c r="A30" t="s">
        <v>139</v>
      </c>
      <c r="B30" s="14">
        <v>0.64800000000000002</v>
      </c>
      <c r="C30" s="15">
        <f t="shared" si="0"/>
        <v>5667.02</v>
      </c>
    </row>
    <row r="31" spans="1:3" x14ac:dyDescent="0.35">
      <c r="A31" t="s">
        <v>140</v>
      </c>
      <c r="B31" s="14">
        <v>1.2889999999999999</v>
      </c>
      <c r="C31" s="15">
        <f t="shared" si="0"/>
        <v>11272.82</v>
      </c>
    </row>
    <row r="32" spans="1:3" x14ac:dyDescent="0.35">
      <c r="A32" t="s">
        <v>141</v>
      </c>
      <c r="B32" s="14">
        <v>0.82699999999999996</v>
      </c>
      <c r="C32" s="15">
        <f t="shared" si="0"/>
        <v>7232.45</v>
      </c>
    </row>
    <row r="33" spans="1:3" x14ac:dyDescent="0.35">
      <c r="A33" t="s">
        <v>142</v>
      </c>
      <c r="B33" s="14">
        <v>1.071</v>
      </c>
      <c r="C33" s="15">
        <f t="shared" si="0"/>
        <v>9366.32</v>
      </c>
    </row>
    <row r="34" spans="1:3" x14ac:dyDescent="0.35">
      <c r="A34" t="s">
        <v>143</v>
      </c>
      <c r="B34" s="14">
        <v>1.083</v>
      </c>
      <c r="C34" s="15">
        <f t="shared" si="0"/>
        <v>9471.27</v>
      </c>
    </row>
    <row r="35" spans="1:3" x14ac:dyDescent="0.35">
      <c r="A35" t="s">
        <v>144</v>
      </c>
      <c r="B35" s="14">
        <v>0.99099999999999999</v>
      </c>
      <c r="C35" s="15">
        <f t="shared" si="0"/>
        <v>8666.69</v>
      </c>
    </row>
    <row r="36" spans="1:3" x14ac:dyDescent="0.35">
      <c r="A36" t="s">
        <v>145</v>
      </c>
      <c r="B36" s="14">
        <v>0.83699999999999997</v>
      </c>
      <c r="C36" s="15">
        <f t="shared" si="0"/>
        <v>7319.9</v>
      </c>
    </row>
    <row r="37" spans="1:3" x14ac:dyDescent="0.35">
      <c r="A37" t="s">
        <v>146</v>
      </c>
      <c r="B37" s="14">
        <v>1.1559999999999999</v>
      </c>
      <c r="C37" s="15">
        <f t="shared" si="0"/>
        <v>10109.68</v>
      </c>
    </row>
    <row r="38" spans="1:3" x14ac:dyDescent="0.35">
      <c r="A38" t="s">
        <v>147</v>
      </c>
      <c r="B38" s="14">
        <v>0.71799999999999997</v>
      </c>
      <c r="C38" s="15">
        <f t="shared" si="0"/>
        <v>6279.2</v>
      </c>
    </row>
    <row r="39" spans="1:3" x14ac:dyDescent="0.35">
      <c r="A39" t="s">
        <v>148</v>
      </c>
      <c r="B39" s="14">
        <v>0.79900000000000004</v>
      </c>
      <c r="C39" s="15">
        <f t="shared" si="0"/>
        <v>6987.57</v>
      </c>
    </row>
    <row r="40" spans="1:3" x14ac:dyDescent="0.35">
      <c r="A40" t="s">
        <v>149</v>
      </c>
      <c r="B40" s="14">
        <v>0.94499999999999995</v>
      </c>
      <c r="C40" s="15">
        <f t="shared" si="0"/>
        <v>8264.4</v>
      </c>
    </row>
    <row r="41" spans="1:3" x14ac:dyDescent="0.35">
      <c r="A41" t="s">
        <v>150</v>
      </c>
      <c r="B41" s="14">
        <v>0.78300000000000003</v>
      </c>
      <c r="C41" s="15">
        <f t="shared" si="0"/>
        <v>6847.65</v>
      </c>
    </row>
    <row r="42" spans="1:3" x14ac:dyDescent="0.35">
      <c r="A42" t="s">
        <v>151</v>
      </c>
      <c r="B42" s="14">
        <v>0.59899999999999998</v>
      </c>
      <c r="C42" s="15">
        <f t="shared" si="0"/>
        <v>5238.49</v>
      </c>
    </row>
    <row r="43" spans="1:3" x14ac:dyDescent="0.35">
      <c r="A43" t="s">
        <v>152</v>
      </c>
      <c r="B43" s="14">
        <v>0.69099999999999995</v>
      </c>
      <c r="C43" s="15">
        <f t="shared" si="0"/>
        <v>6043.07</v>
      </c>
    </row>
    <row r="44" spans="1:3" x14ac:dyDescent="0.35">
      <c r="A44" t="s">
        <v>153</v>
      </c>
      <c r="B44" s="14">
        <v>0.90100000000000002</v>
      </c>
      <c r="C44" s="15">
        <f t="shared" si="0"/>
        <v>7879.61</v>
      </c>
    </row>
    <row r="45" spans="1:3" x14ac:dyDescent="0.35">
      <c r="A45" t="s">
        <v>154</v>
      </c>
      <c r="B45" s="14">
        <v>0.92</v>
      </c>
      <c r="C45" s="15">
        <f t="shared" si="0"/>
        <v>8045.77</v>
      </c>
    </row>
    <row r="46" spans="1:3" x14ac:dyDescent="0.35">
      <c r="A46" t="s">
        <v>155</v>
      </c>
      <c r="B46" s="14">
        <v>0.85599999999999998</v>
      </c>
      <c r="C46" s="15">
        <f t="shared" si="0"/>
        <v>7486.06</v>
      </c>
    </row>
    <row r="47" spans="1:3" x14ac:dyDescent="0.35">
      <c r="A47" t="s">
        <v>156</v>
      </c>
      <c r="B47" s="14">
        <v>0.85499999999999998</v>
      </c>
      <c r="C47" s="15">
        <f t="shared" si="0"/>
        <v>7477.32</v>
      </c>
    </row>
    <row r="48" spans="1:3" x14ac:dyDescent="0.35">
      <c r="A48" t="s">
        <v>157</v>
      </c>
      <c r="B48" s="14">
        <v>0.91800000000000004</v>
      </c>
      <c r="C48" s="15">
        <f t="shared" si="0"/>
        <v>8028.28</v>
      </c>
    </row>
    <row r="49" spans="1:3" x14ac:dyDescent="0.35">
      <c r="A49" t="s">
        <v>158</v>
      </c>
      <c r="B49" s="14">
        <v>1.1439999999999999</v>
      </c>
      <c r="C49" s="15">
        <f t="shared" si="0"/>
        <v>10004.74</v>
      </c>
    </row>
    <row r="50" spans="1:3" x14ac:dyDescent="0.35">
      <c r="A50" t="s">
        <v>159</v>
      </c>
      <c r="B50" s="14">
        <v>0.69</v>
      </c>
      <c r="C50" s="15">
        <f t="shared" si="0"/>
        <v>6034.33</v>
      </c>
    </row>
    <row r="51" spans="1:3" x14ac:dyDescent="0.35">
      <c r="A51" t="s">
        <v>160</v>
      </c>
      <c r="B51" s="14">
        <v>1.0660000000000001</v>
      </c>
      <c r="C51" s="15">
        <f t="shared" si="0"/>
        <v>9322.6</v>
      </c>
    </row>
    <row r="52" spans="1:3" x14ac:dyDescent="0.35">
      <c r="A52" t="s">
        <v>161</v>
      </c>
      <c r="B52" s="14">
        <v>0.98599999999999999</v>
      </c>
      <c r="C52" s="15">
        <f t="shared" si="0"/>
        <v>8622.9599999999991</v>
      </c>
    </row>
    <row r="53" spans="1:3" x14ac:dyDescent="0.35">
      <c r="A53" t="s">
        <v>162</v>
      </c>
      <c r="B53" s="14">
        <v>0.67600000000000005</v>
      </c>
      <c r="C53" s="15">
        <f t="shared" si="0"/>
        <v>5911.89</v>
      </c>
    </row>
    <row r="54" spans="1:3" x14ac:dyDescent="0.35">
      <c r="A54" t="s">
        <v>163</v>
      </c>
      <c r="B54" s="14">
        <v>0.85199999999999998</v>
      </c>
      <c r="C54" s="15">
        <f t="shared" si="0"/>
        <v>7451.08</v>
      </c>
    </row>
    <row r="55" spans="1:3" x14ac:dyDescent="0.35">
      <c r="A55" t="s">
        <v>164</v>
      </c>
      <c r="B55" s="14">
        <v>0.69399999999999995</v>
      </c>
      <c r="C55" s="15">
        <f t="shared" si="0"/>
        <v>6069.31</v>
      </c>
    </row>
    <row r="56" spans="1:3" x14ac:dyDescent="0.35">
      <c r="A56" t="s">
        <v>165</v>
      </c>
      <c r="B56" s="14">
        <v>0.75700000000000001</v>
      </c>
      <c r="C56" s="15">
        <f t="shared" si="0"/>
        <v>6620.27</v>
      </c>
    </row>
    <row r="57" spans="1:3" x14ac:dyDescent="0.35">
      <c r="A57" t="s">
        <v>166</v>
      </c>
      <c r="B57" s="14">
        <v>1.2070000000000001</v>
      </c>
      <c r="C57" s="15">
        <f t="shared" si="0"/>
        <v>10555.7</v>
      </c>
    </row>
    <row r="58" spans="1:3" x14ac:dyDescent="0.35">
      <c r="A58" t="s">
        <v>167</v>
      </c>
      <c r="B58" s="14">
        <v>1.393</v>
      </c>
      <c r="C58" s="15">
        <f t="shared" si="0"/>
        <v>12182.34</v>
      </c>
    </row>
    <row r="59" spans="1:3" x14ac:dyDescent="0.35">
      <c r="A59" t="s">
        <v>168</v>
      </c>
      <c r="B59" s="14">
        <v>0.85399999999999998</v>
      </c>
      <c r="C59" s="15">
        <f t="shared" si="0"/>
        <v>7468.57</v>
      </c>
    </row>
    <row r="60" spans="1:3" x14ac:dyDescent="0.35">
      <c r="A60" t="s">
        <v>169</v>
      </c>
      <c r="B60" s="14">
        <v>0.88600000000000001</v>
      </c>
      <c r="C60" s="15">
        <f t="shared" si="0"/>
        <v>7748.42</v>
      </c>
    </row>
    <row r="61" spans="1:3" x14ac:dyDescent="0.35">
      <c r="A61" t="s">
        <v>170</v>
      </c>
      <c r="B61" s="14">
        <v>1.214</v>
      </c>
      <c r="C61" s="15">
        <f t="shared" si="0"/>
        <v>10616.92</v>
      </c>
    </row>
    <row r="62" spans="1:3" x14ac:dyDescent="0.35">
      <c r="A62" t="s">
        <v>171</v>
      </c>
      <c r="B62" s="14">
        <v>1.079</v>
      </c>
      <c r="C62" s="15">
        <f t="shared" si="0"/>
        <v>9436.2900000000009</v>
      </c>
    </row>
    <row r="63" spans="1:3" x14ac:dyDescent="0.35">
      <c r="A63" t="s">
        <v>172</v>
      </c>
      <c r="B63" s="14">
        <v>0.752</v>
      </c>
      <c r="C63" s="15">
        <f t="shared" si="0"/>
        <v>6576.54</v>
      </c>
    </row>
    <row r="64" spans="1:3" x14ac:dyDescent="0.35">
      <c r="A64" t="s">
        <v>173</v>
      </c>
      <c r="B64" s="14">
        <v>0.82699999999999996</v>
      </c>
      <c r="C64" s="15">
        <f t="shared" si="0"/>
        <v>7232.45</v>
      </c>
    </row>
    <row r="65" spans="1:3" x14ac:dyDescent="0.35">
      <c r="A65" t="s">
        <v>174</v>
      </c>
      <c r="B65" s="14">
        <v>0.72299999999999998</v>
      </c>
      <c r="C65" s="15">
        <f t="shared" si="0"/>
        <v>6322.92</v>
      </c>
    </row>
    <row r="66" spans="1:3" x14ac:dyDescent="0.35">
      <c r="A66" t="s">
        <v>175</v>
      </c>
      <c r="B66" s="14">
        <v>0.79800000000000004</v>
      </c>
      <c r="C66" s="15">
        <f t="shared" si="0"/>
        <v>6978.83</v>
      </c>
    </row>
    <row r="67" spans="1:3" x14ac:dyDescent="0.35">
      <c r="A67" t="s">
        <v>176</v>
      </c>
      <c r="B67" s="14">
        <v>1.0629999999999999</v>
      </c>
      <c r="C67" s="15">
        <f t="shared" ref="C67:C130" si="1">ROUND(B67*$E$1,2)</f>
        <v>9296.36</v>
      </c>
    </row>
    <row r="68" spans="1:3" x14ac:dyDescent="0.35">
      <c r="A68" t="s">
        <v>177</v>
      </c>
      <c r="B68" s="14">
        <v>0.65100000000000002</v>
      </c>
      <c r="C68" s="15">
        <f t="shared" si="1"/>
        <v>5693.26</v>
      </c>
    </row>
    <row r="69" spans="1:3" x14ac:dyDescent="0.35">
      <c r="A69" t="s">
        <v>178</v>
      </c>
      <c r="B69" s="14">
        <v>0.80100000000000005</v>
      </c>
      <c r="C69" s="15">
        <f t="shared" si="1"/>
        <v>7005.07</v>
      </c>
    </row>
    <row r="70" spans="1:3" x14ac:dyDescent="0.35">
      <c r="A70" t="s">
        <v>179</v>
      </c>
      <c r="B70" s="14">
        <v>1.3420000000000001</v>
      </c>
      <c r="C70" s="15">
        <f t="shared" si="1"/>
        <v>11736.33</v>
      </c>
    </row>
    <row r="71" spans="1:3" x14ac:dyDescent="0.35">
      <c r="A71" t="s">
        <v>180</v>
      </c>
      <c r="B71" s="14">
        <v>0.72599999999999998</v>
      </c>
      <c r="C71" s="15">
        <f t="shared" si="1"/>
        <v>6349.16</v>
      </c>
    </row>
    <row r="72" spans="1:3" x14ac:dyDescent="0.35">
      <c r="A72" t="s">
        <v>181</v>
      </c>
      <c r="B72" s="14">
        <v>1.077</v>
      </c>
      <c r="C72" s="15">
        <f t="shared" si="1"/>
        <v>9418.7999999999993</v>
      </c>
    </row>
    <row r="73" spans="1:3" x14ac:dyDescent="0.35">
      <c r="A73" t="s">
        <v>182</v>
      </c>
      <c r="B73" s="14">
        <v>0.92900000000000005</v>
      </c>
      <c r="C73" s="15">
        <f t="shared" si="1"/>
        <v>8124.48</v>
      </c>
    </row>
    <row r="74" spans="1:3" x14ac:dyDescent="0.35">
      <c r="A74" t="s">
        <v>183</v>
      </c>
      <c r="B74" s="14">
        <v>0.77700000000000002</v>
      </c>
      <c r="C74" s="15">
        <f t="shared" si="1"/>
        <v>6795.18</v>
      </c>
    </row>
    <row r="75" spans="1:3" x14ac:dyDescent="0.35">
      <c r="A75" t="s">
        <v>184</v>
      </c>
      <c r="B75" s="14">
        <v>0.83699999999999997</v>
      </c>
      <c r="C75" s="15">
        <f t="shared" si="1"/>
        <v>7319.9</v>
      </c>
    </row>
    <row r="76" spans="1:3" x14ac:dyDescent="0.35">
      <c r="A76" t="s">
        <v>185</v>
      </c>
      <c r="B76" s="14">
        <v>0.96899999999999997</v>
      </c>
      <c r="C76" s="15">
        <f t="shared" si="1"/>
        <v>8474.2900000000009</v>
      </c>
    </row>
    <row r="77" spans="1:3" x14ac:dyDescent="0.35">
      <c r="A77" t="s">
        <v>186</v>
      </c>
      <c r="B77" s="14">
        <v>1.155</v>
      </c>
      <c r="C77" s="15">
        <f t="shared" si="1"/>
        <v>10100.94</v>
      </c>
    </row>
    <row r="78" spans="1:3" x14ac:dyDescent="0.35">
      <c r="A78" t="s">
        <v>187</v>
      </c>
      <c r="B78" s="14">
        <v>0.75600000000000001</v>
      </c>
      <c r="C78" s="15">
        <f t="shared" si="1"/>
        <v>6611.52</v>
      </c>
    </row>
    <row r="79" spans="1:3" x14ac:dyDescent="0.35">
      <c r="A79" t="s">
        <v>188</v>
      </c>
      <c r="B79" s="14">
        <v>0.89</v>
      </c>
      <c r="C79" s="15">
        <f t="shared" si="1"/>
        <v>7783.41</v>
      </c>
    </row>
    <row r="80" spans="1:3" x14ac:dyDescent="0.35">
      <c r="A80" t="s">
        <v>189</v>
      </c>
      <c r="B80" s="14">
        <v>1.0780000000000001</v>
      </c>
      <c r="C80" s="15">
        <f t="shared" si="1"/>
        <v>9427.5400000000009</v>
      </c>
    </row>
    <row r="81" spans="1:3" x14ac:dyDescent="0.35">
      <c r="A81" t="s">
        <v>190</v>
      </c>
      <c r="B81" s="14">
        <v>0.85099999999999998</v>
      </c>
      <c r="C81" s="15">
        <f t="shared" si="1"/>
        <v>7442.34</v>
      </c>
    </row>
    <row r="82" spans="1:3" x14ac:dyDescent="0.35">
      <c r="A82" t="s">
        <v>191</v>
      </c>
      <c r="B82" s="14">
        <v>1.17</v>
      </c>
      <c r="C82" s="15">
        <f t="shared" si="1"/>
        <v>10232.120000000001</v>
      </c>
    </row>
    <row r="83" spans="1:3" x14ac:dyDescent="0.35">
      <c r="A83" t="s">
        <v>192</v>
      </c>
      <c r="B83" s="14">
        <v>1.389</v>
      </c>
      <c r="C83" s="15">
        <f t="shared" si="1"/>
        <v>12147.36</v>
      </c>
    </row>
    <row r="84" spans="1:3" x14ac:dyDescent="0.35">
      <c r="A84" t="s">
        <v>193</v>
      </c>
      <c r="B84" s="14">
        <v>0.91300000000000003</v>
      </c>
      <c r="C84" s="15">
        <f t="shared" si="1"/>
        <v>7984.55</v>
      </c>
    </row>
    <row r="85" spans="1:3" x14ac:dyDescent="0.35">
      <c r="A85" t="s">
        <v>194</v>
      </c>
      <c r="B85" s="14">
        <v>0.71599999999999997</v>
      </c>
      <c r="C85" s="15">
        <f t="shared" si="1"/>
        <v>6261.71</v>
      </c>
    </row>
    <row r="86" spans="1:3" x14ac:dyDescent="0.35">
      <c r="A86" t="s">
        <v>195</v>
      </c>
      <c r="B86" s="14">
        <v>1.2150000000000001</v>
      </c>
      <c r="C86" s="15">
        <f t="shared" si="1"/>
        <v>10625.66</v>
      </c>
    </row>
    <row r="87" spans="1:3" x14ac:dyDescent="0.35">
      <c r="A87" t="s">
        <v>196</v>
      </c>
      <c r="B87" s="14">
        <v>1.0309999999999999</v>
      </c>
      <c r="C87" s="15">
        <f t="shared" si="1"/>
        <v>9016.51</v>
      </c>
    </row>
    <row r="88" spans="1:3" x14ac:dyDescent="0.35">
      <c r="A88" t="s">
        <v>197</v>
      </c>
      <c r="B88" s="14">
        <v>1.61</v>
      </c>
      <c r="C88" s="15">
        <f t="shared" si="1"/>
        <v>14080.09</v>
      </c>
    </row>
    <row r="89" spans="1:3" x14ac:dyDescent="0.35">
      <c r="A89" t="s">
        <v>198</v>
      </c>
      <c r="B89" s="14">
        <v>0.92800000000000005</v>
      </c>
      <c r="C89" s="15">
        <f t="shared" si="1"/>
        <v>8115.73</v>
      </c>
    </row>
    <row r="90" spans="1:3" x14ac:dyDescent="0.35">
      <c r="A90" t="s">
        <v>199</v>
      </c>
      <c r="B90" s="14">
        <v>0.79800000000000004</v>
      </c>
      <c r="C90" s="15">
        <f t="shared" si="1"/>
        <v>6978.83</v>
      </c>
    </row>
    <row r="91" spans="1:3" x14ac:dyDescent="0.35">
      <c r="A91" t="s">
        <v>200</v>
      </c>
      <c r="B91" s="14">
        <v>0.90800000000000003</v>
      </c>
      <c r="C91" s="15">
        <f t="shared" si="1"/>
        <v>7940.82</v>
      </c>
    </row>
    <row r="92" spans="1:3" x14ac:dyDescent="0.35">
      <c r="A92" t="s">
        <v>201</v>
      </c>
      <c r="B92" s="14">
        <v>1.2789999999999999</v>
      </c>
      <c r="C92" s="15">
        <f t="shared" si="1"/>
        <v>11185.37</v>
      </c>
    </row>
    <row r="93" spans="1:3" x14ac:dyDescent="0.35">
      <c r="A93" t="s">
        <v>202</v>
      </c>
      <c r="B93" s="14">
        <v>0.53100000000000003</v>
      </c>
      <c r="C93" s="15">
        <f t="shared" si="1"/>
        <v>4643.8100000000004</v>
      </c>
    </row>
    <row r="94" spans="1:3" x14ac:dyDescent="0.35">
      <c r="A94" t="s">
        <v>203</v>
      </c>
      <c r="B94" s="14">
        <v>0.79700000000000004</v>
      </c>
      <c r="C94" s="15">
        <f t="shared" si="1"/>
        <v>6970.08</v>
      </c>
    </row>
    <row r="95" spans="1:3" x14ac:dyDescent="0.35">
      <c r="A95" t="s">
        <v>204</v>
      </c>
      <c r="B95" s="14">
        <v>0.64300000000000002</v>
      </c>
      <c r="C95" s="15">
        <f t="shared" si="1"/>
        <v>5623.29</v>
      </c>
    </row>
    <row r="96" spans="1:3" x14ac:dyDescent="0.35">
      <c r="A96" t="s">
        <v>205</v>
      </c>
      <c r="B96" s="14">
        <v>1.1619999999999999</v>
      </c>
      <c r="C96" s="15">
        <f t="shared" si="1"/>
        <v>10162.15</v>
      </c>
    </row>
    <row r="97" spans="1:3" x14ac:dyDescent="0.35">
      <c r="A97" t="s">
        <v>206</v>
      </c>
      <c r="B97" s="14">
        <v>0.61699999999999999</v>
      </c>
      <c r="C97" s="15">
        <f t="shared" si="1"/>
        <v>5395.91</v>
      </c>
    </row>
    <row r="98" spans="1:3" x14ac:dyDescent="0.35">
      <c r="A98" t="s">
        <v>207</v>
      </c>
      <c r="B98" s="14">
        <v>1.3440000000000001</v>
      </c>
      <c r="C98" s="15">
        <f t="shared" si="1"/>
        <v>11753.82</v>
      </c>
    </row>
    <row r="99" spans="1:3" x14ac:dyDescent="0.35">
      <c r="A99" t="s">
        <v>208</v>
      </c>
      <c r="B99" s="14">
        <v>1.51</v>
      </c>
      <c r="C99" s="15">
        <f t="shared" si="1"/>
        <v>13205.55</v>
      </c>
    </row>
    <row r="100" spans="1:3" x14ac:dyDescent="0.35">
      <c r="A100" t="s">
        <v>209</v>
      </c>
      <c r="B100" s="14">
        <v>0.84099999999999997</v>
      </c>
      <c r="C100" s="15">
        <f t="shared" si="1"/>
        <v>7354.88</v>
      </c>
    </row>
    <row r="101" spans="1:3" x14ac:dyDescent="0.35">
      <c r="A101" t="s">
        <v>210</v>
      </c>
      <c r="B101" s="14">
        <v>0.72299999999999998</v>
      </c>
      <c r="C101" s="15">
        <f t="shared" si="1"/>
        <v>6322.92</v>
      </c>
    </row>
    <row r="102" spans="1:3" x14ac:dyDescent="0.35">
      <c r="A102" t="s">
        <v>211</v>
      </c>
      <c r="B102" s="14">
        <v>0.78600000000000003</v>
      </c>
      <c r="C102" s="15">
        <f t="shared" si="1"/>
        <v>6873.88</v>
      </c>
    </row>
    <row r="103" spans="1:3" x14ac:dyDescent="0.35">
      <c r="A103" t="s">
        <v>212</v>
      </c>
      <c r="B103" s="14">
        <v>0.90600000000000003</v>
      </c>
      <c r="C103" s="15">
        <f t="shared" si="1"/>
        <v>7923.33</v>
      </c>
    </row>
    <row r="104" spans="1:3" x14ac:dyDescent="0.35">
      <c r="A104" t="s">
        <v>213</v>
      </c>
      <c r="B104" s="14">
        <v>0.85</v>
      </c>
      <c r="C104" s="15">
        <f t="shared" si="1"/>
        <v>7433.59</v>
      </c>
    </row>
    <row r="105" spans="1:3" x14ac:dyDescent="0.35">
      <c r="A105" t="s">
        <v>214</v>
      </c>
      <c r="B105" s="14">
        <v>0.747</v>
      </c>
      <c r="C105" s="15">
        <f t="shared" si="1"/>
        <v>6532.81</v>
      </c>
    </row>
    <row r="106" spans="1:3" x14ac:dyDescent="0.35">
      <c r="A106" t="s">
        <v>215</v>
      </c>
      <c r="B106" s="14">
        <v>0.71699999999999997</v>
      </c>
      <c r="C106" s="15">
        <f t="shared" si="1"/>
        <v>6270.45</v>
      </c>
    </row>
    <row r="107" spans="1:3" x14ac:dyDescent="0.35">
      <c r="A107" t="s">
        <v>216</v>
      </c>
      <c r="B107" s="14">
        <v>0.80800000000000005</v>
      </c>
      <c r="C107" s="15">
        <f t="shared" si="1"/>
        <v>7066.28</v>
      </c>
    </row>
    <row r="108" spans="1:3" x14ac:dyDescent="0.35">
      <c r="A108" t="s">
        <v>217</v>
      </c>
      <c r="B108" s="14">
        <v>0.57499999999999996</v>
      </c>
      <c r="C108" s="15">
        <f t="shared" si="1"/>
        <v>5028.6099999999997</v>
      </c>
    </row>
    <row r="109" spans="1:3" x14ac:dyDescent="0.35">
      <c r="A109" t="s">
        <v>218</v>
      </c>
      <c r="B109" s="14">
        <v>0.80800000000000005</v>
      </c>
      <c r="C109" s="15">
        <f t="shared" si="1"/>
        <v>7066.28</v>
      </c>
    </row>
    <row r="110" spans="1:3" x14ac:dyDescent="0.35">
      <c r="A110" t="s">
        <v>219</v>
      </c>
      <c r="B110" s="14">
        <v>1.022</v>
      </c>
      <c r="C110" s="15">
        <f t="shared" si="1"/>
        <v>8937.7999999999993</v>
      </c>
    </row>
    <row r="111" spans="1:3" x14ac:dyDescent="0.35">
      <c r="A111" t="s">
        <v>220</v>
      </c>
      <c r="B111" s="14">
        <v>0.66600000000000004</v>
      </c>
      <c r="C111" s="15">
        <f t="shared" si="1"/>
        <v>5824.44</v>
      </c>
    </row>
    <row r="112" spans="1:3" x14ac:dyDescent="0.35">
      <c r="A112" t="s">
        <v>221</v>
      </c>
      <c r="B112" s="14">
        <v>0.74199999999999999</v>
      </c>
      <c r="C112" s="15">
        <f t="shared" si="1"/>
        <v>6489.09</v>
      </c>
    </row>
    <row r="113" spans="1:3" x14ac:dyDescent="0.35">
      <c r="A113" t="s">
        <v>222</v>
      </c>
      <c r="B113" s="14">
        <v>0.70099999999999996</v>
      </c>
      <c r="C113" s="15">
        <f t="shared" si="1"/>
        <v>6130.53</v>
      </c>
    </row>
    <row r="114" spans="1:3" x14ac:dyDescent="0.35">
      <c r="A114" t="s">
        <v>223</v>
      </c>
      <c r="B114" s="14">
        <v>0.98499999999999999</v>
      </c>
      <c r="C114" s="15">
        <f t="shared" si="1"/>
        <v>8614.2199999999993</v>
      </c>
    </row>
    <row r="115" spans="1:3" x14ac:dyDescent="0.35">
      <c r="A115" t="s">
        <v>224</v>
      </c>
      <c r="B115" s="14">
        <v>1.0049999999999999</v>
      </c>
      <c r="C115" s="15">
        <f t="shared" si="1"/>
        <v>8789.1299999999992</v>
      </c>
    </row>
    <row r="116" spans="1:3" x14ac:dyDescent="0.35">
      <c r="A116" t="s">
        <v>225</v>
      </c>
      <c r="B116" s="14">
        <v>0.86499999999999999</v>
      </c>
      <c r="C116" s="15">
        <f t="shared" si="1"/>
        <v>7564.77</v>
      </c>
    </row>
    <row r="117" spans="1:3" x14ac:dyDescent="0.35">
      <c r="A117" t="s">
        <v>226</v>
      </c>
      <c r="B117" s="14">
        <v>0.82099999999999995</v>
      </c>
      <c r="C117" s="15">
        <f t="shared" si="1"/>
        <v>7179.97</v>
      </c>
    </row>
    <row r="118" spans="1:3" x14ac:dyDescent="0.35">
      <c r="A118" t="s">
        <v>227</v>
      </c>
      <c r="B118" s="14">
        <v>0.77100000000000002</v>
      </c>
      <c r="C118" s="15">
        <f t="shared" si="1"/>
        <v>6742.7</v>
      </c>
    </row>
    <row r="119" spans="1:3" x14ac:dyDescent="0.35">
      <c r="A119" t="s">
        <v>228</v>
      </c>
      <c r="B119" s="14">
        <v>0.495</v>
      </c>
      <c r="C119" s="15">
        <f t="shared" si="1"/>
        <v>4328.97</v>
      </c>
    </row>
    <row r="120" spans="1:3" x14ac:dyDescent="0.35">
      <c r="A120" t="s">
        <v>229</v>
      </c>
      <c r="B120" s="14">
        <v>1.3560000000000001</v>
      </c>
      <c r="C120" s="15">
        <f t="shared" si="1"/>
        <v>11858.76</v>
      </c>
    </row>
    <row r="121" spans="1:3" x14ac:dyDescent="0.35">
      <c r="A121" t="s">
        <v>230</v>
      </c>
      <c r="B121" s="14">
        <v>0.69199999999999995</v>
      </c>
      <c r="C121" s="15">
        <f t="shared" si="1"/>
        <v>6051.82</v>
      </c>
    </row>
    <row r="122" spans="1:3" x14ac:dyDescent="0.35">
      <c r="A122" t="s">
        <v>231</v>
      </c>
      <c r="B122" s="14">
        <v>1.2150000000000001</v>
      </c>
      <c r="C122" s="15">
        <f t="shared" si="1"/>
        <v>10625.66</v>
      </c>
    </row>
    <row r="123" spans="1:3" x14ac:dyDescent="0.35">
      <c r="A123" t="s">
        <v>232</v>
      </c>
      <c r="B123" s="14">
        <v>0.99299999999999999</v>
      </c>
      <c r="C123" s="15">
        <f t="shared" si="1"/>
        <v>8684.18</v>
      </c>
    </row>
    <row r="124" spans="1:3" x14ac:dyDescent="0.35">
      <c r="A124" t="s">
        <v>233</v>
      </c>
      <c r="B124" s="14">
        <v>1</v>
      </c>
      <c r="C124" s="15">
        <f t="shared" si="1"/>
        <v>8745.4</v>
      </c>
    </row>
    <row r="125" spans="1:3" x14ac:dyDescent="0.35">
      <c r="A125" t="s">
        <v>234</v>
      </c>
      <c r="B125" s="14">
        <v>0.63200000000000001</v>
      </c>
      <c r="C125" s="15">
        <f t="shared" si="1"/>
        <v>5527.09</v>
      </c>
    </row>
    <row r="126" spans="1:3" x14ac:dyDescent="0.35">
      <c r="A126" t="s">
        <v>235</v>
      </c>
      <c r="B126" s="14">
        <v>0.872</v>
      </c>
      <c r="C126" s="15">
        <f t="shared" si="1"/>
        <v>7625.99</v>
      </c>
    </row>
    <row r="127" spans="1:3" x14ac:dyDescent="0.35">
      <c r="A127" t="s">
        <v>236</v>
      </c>
      <c r="B127" s="14">
        <v>0.88900000000000001</v>
      </c>
      <c r="C127" s="15">
        <f t="shared" si="1"/>
        <v>7774.66</v>
      </c>
    </row>
    <row r="128" spans="1:3" x14ac:dyDescent="0.35">
      <c r="A128" t="s">
        <v>237</v>
      </c>
      <c r="B128" s="14">
        <v>1.105</v>
      </c>
      <c r="C128" s="15">
        <f t="shared" si="1"/>
        <v>9663.67</v>
      </c>
    </row>
    <row r="129" spans="1:3" x14ac:dyDescent="0.35">
      <c r="A129" t="s">
        <v>238</v>
      </c>
      <c r="B129" s="14">
        <v>0.84199999999999997</v>
      </c>
      <c r="C129" s="15">
        <f t="shared" si="1"/>
        <v>7363.63</v>
      </c>
    </row>
    <row r="130" spans="1:3" x14ac:dyDescent="0.35">
      <c r="A130" t="s">
        <v>239</v>
      </c>
      <c r="B130" s="14">
        <v>0.82199999999999995</v>
      </c>
      <c r="C130" s="15">
        <f t="shared" si="1"/>
        <v>7188.72</v>
      </c>
    </row>
    <row r="131" spans="1:3" x14ac:dyDescent="0.35">
      <c r="A131" t="s">
        <v>240</v>
      </c>
      <c r="B131" s="14">
        <v>0.94199999999999995</v>
      </c>
      <c r="C131" s="15">
        <f t="shared" ref="C131:C164" si="2">ROUND(B131*$E$1,2)</f>
        <v>8238.17</v>
      </c>
    </row>
    <row r="132" spans="1:3" x14ac:dyDescent="0.35">
      <c r="A132" t="s">
        <v>241</v>
      </c>
      <c r="B132" s="14">
        <v>0.86</v>
      </c>
      <c r="C132" s="15">
        <f t="shared" si="2"/>
        <v>7521.04</v>
      </c>
    </row>
    <row r="133" spans="1:3" x14ac:dyDescent="0.35">
      <c r="A133" t="s">
        <v>242</v>
      </c>
      <c r="B133" s="14">
        <v>0.72499999999999998</v>
      </c>
      <c r="C133" s="15">
        <f t="shared" si="2"/>
        <v>6340.42</v>
      </c>
    </row>
    <row r="134" spans="1:3" x14ac:dyDescent="0.35">
      <c r="A134" t="s">
        <v>243</v>
      </c>
      <c r="B134" s="14">
        <v>0.92600000000000005</v>
      </c>
      <c r="C134" s="15">
        <f t="shared" si="2"/>
        <v>8098.24</v>
      </c>
    </row>
    <row r="135" spans="1:3" x14ac:dyDescent="0.35">
      <c r="A135" t="s">
        <v>244</v>
      </c>
      <c r="B135" s="14">
        <v>1.214</v>
      </c>
      <c r="C135" s="15">
        <f t="shared" si="2"/>
        <v>10616.92</v>
      </c>
    </row>
    <row r="136" spans="1:3" x14ac:dyDescent="0.35">
      <c r="A136" t="s">
        <v>245</v>
      </c>
      <c r="B136" s="14">
        <v>1.127</v>
      </c>
      <c r="C136" s="15">
        <f t="shared" si="2"/>
        <v>9856.07</v>
      </c>
    </row>
    <row r="137" spans="1:3" x14ac:dyDescent="0.35">
      <c r="A137" t="s">
        <v>246</v>
      </c>
      <c r="B137" s="14">
        <v>0.63</v>
      </c>
      <c r="C137" s="15">
        <f t="shared" si="2"/>
        <v>5509.6</v>
      </c>
    </row>
    <row r="138" spans="1:3" x14ac:dyDescent="0.35">
      <c r="A138" t="s">
        <v>247</v>
      </c>
      <c r="B138" s="14">
        <v>0.72699999999999998</v>
      </c>
      <c r="C138" s="15">
        <f t="shared" si="2"/>
        <v>6357.91</v>
      </c>
    </row>
    <row r="139" spans="1:3" x14ac:dyDescent="0.35">
      <c r="A139" t="s">
        <v>248</v>
      </c>
      <c r="B139" s="14">
        <v>0.83299999999999996</v>
      </c>
      <c r="C139" s="15">
        <f t="shared" si="2"/>
        <v>7284.92</v>
      </c>
    </row>
    <row r="140" spans="1:3" x14ac:dyDescent="0.35">
      <c r="A140" t="s">
        <v>249</v>
      </c>
      <c r="B140" s="14">
        <v>0.69099999999999995</v>
      </c>
      <c r="C140" s="15">
        <f t="shared" si="2"/>
        <v>6043.07</v>
      </c>
    </row>
    <row r="141" spans="1:3" x14ac:dyDescent="0.35">
      <c r="A141" t="s">
        <v>250</v>
      </c>
      <c r="B141" s="14">
        <v>1.6379999999999999</v>
      </c>
      <c r="C141" s="15">
        <f t="shared" si="2"/>
        <v>14324.97</v>
      </c>
    </row>
    <row r="142" spans="1:3" x14ac:dyDescent="0.35">
      <c r="A142" t="s">
        <v>251</v>
      </c>
      <c r="B142" s="14">
        <v>0.81899999999999995</v>
      </c>
      <c r="C142" s="15">
        <f t="shared" si="2"/>
        <v>7162.48</v>
      </c>
    </row>
    <row r="143" spans="1:3" x14ac:dyDescent="0.35">
      <c r="A143" t="s">
        <v>252</v>
      </c>
      <c r="B143" s="14">
        <v>0.71099999999999997</v>
      </c>
      <c r="C143" s="15">
        <f t="shared" si="2"/>
        <v>6217.98</v>
      </c>
    </row>
    <row r="144" spans="1:3" x14ac:dyDescent="0.35">
      <c r="A144" t="s">
        <v>253</v>
      </c>
      <c r="B144" s="14">
        <v>0.92300000000000004</v>
      </c>
      <c r="C144" s="15">
        <f t="shared" si="2"/>
        <v>8072</v>
      </c>
    </row>
    <row r="145" spans="1:3" x14ac:dyDescent="0.35">
      <c r="A145" t="s">
        <v>254</v>
      </c>
      <c r="B145" s="14">
        <v>0.73</v>
      </c>
      <c r="C145" s="15">
        <f t="shared" si="2"/>
        <v>6384.14</v>
      </c>
    </row>
    <row r="146" spans="1:3" x14ac:dyDescent="0.35">
      <c r="A146" t="s">
        <v>255</v>
      </c>
      <c r="B146" s="14">
        <v>0.97199999999999998</v>
      </c>
      <c r="C146" s="15">
        <f t="shared" si="2"/>
        <v>8500.5300000000007</v>
      </c>
    </row>
    <row r="147" spans="1:3" x14ac:dyDescent="0.35">
      <c r="A147" t="s">
        <v>256</v>
      </c>
      <c r="B147" s="14">
        <v>0.92700000000000005</v>
      </c>
      <c r="C147" s="15">
        <f t="shared" si="2"/>
        <v>8106.99</v>
      </c>
    </row>
    <row r="148" spans="1:3" x14ac:dyDescent="0.35">
      <c r="A148" t="s">
        <v>257</v>
      </c>
      <c r="B148" s="14">
        <v>0.747</v>
      </c>
      <c r="C148" s="15">
        <f t="shared" si="2"/>
        <v>6532.81</v>
      </c>
    </row>
    <row r="149" spans="1:3" x14ac:dyDescent="0.35">
      <c r="A149" t="s">
        <v>258</v>
      </c>
      <c r="B149" s="14">
        <v>0.64500000000000002</v>
      </c>
      <c r="C149" s="15">
        <f t="shared" si="2"/>
        <v>5640.78</v>
      </c>
    </row>
    <row r="150" spans="1:3" x14ac:dyDescent="0.35">
      <c r="A150" t="s">
        <v>259</v>
      </c>
      <c r="B150" s="14">
        <v>1.385</v>
      </c>
      <c r="C150" s="15">
        <f t="shared" si="2"/>
        <v>12112.38</v>
      </c>
    </row>
    <row r="151" spans="1:3" x14ac:dyDescent="0.35">
      <c r="A151" t="s">
        <v>260</v>
      </c>
      <c r="B151" s="14">
        <v>0.76500000000000001</v>
      </c>
      <c r="C151" s="15">
        <f t="shared" si="2"/>
        <v>6690.23</v>
      </c>
    </row>
    <row r="152" spans="1:3" x14ac:dyDescent="0.35">
      <c r="A152" t="s">
        <v>261</v>
      </c>
      <c r="B152" s="14">
        <v>0.82399999999999995</v>
      </c>
      <c r="C152" s="15">
        <f t="shared" si="2"/>
        <v>7206.21</v>
      </c>
    </row>
    <row r="153" spans="1:3" x14ac:dyDescent="0.35">
      <c r="A153" t="s">
        <v>262</v>
      </c>
      <c r="B153" s="14">
        <v>0.95499999999999996</v>
      </c>
      <c r="C153" s="15">
        <f t="shared" si="2"/>
        <v>8351.86</v>
      </c>
    </row>
    <row r="154" spans="1:3" x14ac:dyDescent="0.35">
      <c r="A154" t="s">
        <v>263</v>
      </c>
      <c r="B154" s="14">
        <v>1.417</v>
      </c>
      <c r="C154" s="15">
        <f t="shared" si="2"/>
        <v>12392.23</v>
      </c>
    </row>
    <row r="155" spans="1:3" x14ac:dyDescent="0.35">
      <c r="A155" t="s">
        <v>264</v>
      </c>
      <c r="B155" s="14">
        <v>1.694</v>
      </c>
      <c r="C155" s="15">
        <f t="shared" si="2"/>
        <v>14814.71</v>
      </c>
    </row>
    <row r="156" spans="1:3" x14ac:dyDescent="0.35">
      <c r="A156" t="s">
        <v>265</v>
      </c>
      <c r="B156" s="14">
        <v>0.91100000000000003</v>
      </c>
      <c r="C156" s="15">
        <f t="shared" si="2"/>
        <v>7967.06</v>
      </c>
    </row>
    <row r="157" spans="1:3" x14ac:dyDescent="0.35">
      <c r="A157" t="s">
        <v>266</v>
      </c>
      <c r="B157" s="14">
        <v>0.70099999999999996</v>
      </c>
      <c r="C157" s="15">
        <f t="shared" si="2"/>
        <v>6130.53</v>
      </c>
    </row>
    <row r="158" spans="1:3" x14ac:dyDescent="0.35">
      <c r="A158" t="s">
        <v>267</v>
      </c>
      <c r="B158" s="14">
        <v>1.048</v>
      </c>
      <c r="C158" s="15">
        <f t="shared" si="2"/>
        <v>9165.18</v>
      </c>
    </row>
    <row r="159" spans="1:3" x14ac:dyDescent="0.35">
      <c r="A159" t="s">
        <v>268</v>
      </c>
      <c r="B159" s="14">
        <v>1.3919999999999999</v>
      </c>
      <c r="C159" s="15">
        <f t="shared" si="2"/>
        <v>12173.6</v>
      </c>
    </row>
    <row r="160" spans="1:3" x14ac:dyDescent="0.35">
      <c r="A160" t="s">
        <v>269</v>
      </c>
      <c r="B160" s="14">
        <v>0.72199999999999998</v>
      </c>
      <c r="C160" s="15">
        <f t="shared" si="2"/>
        <v>6314.18</v>
      </c>
    </row>
    <row r="161" spans="1:3" x14ac:dyDescent="0.35">
      <c r="A161" t="s">
        <v>270</v>
      </c>
      <c r="B161" s="14">
        <v>1.044</v>
      </c>
      <c r="C161" s="15">
        <f t="shared" si="2"/>
        <v>9130.2000000000007</v>
      </c>
    </row>
    <row r="162" spans="1:3" x14ac:dyDescent="0.35">
      <c r="A162" t="s">
        <v>271</v>
      </c>
      <c r="B162" s="14">
        <v>0.81799999999999995</v>
      </c>
      <c r="C162" s="15">
        <f t="shared" si="2"/>
        <v>7153.74</v>
      </c>
    </row>
    <row r="163" spans="1:3" x14ac:dyDescent="0.35">
      <c r="A163" t="s">
        <v>272</v>
      </c>
      <c r="B163" s="14">
        <v>0.98299999999999998</v>
      </c>
      <c r="C163" s="15">
        <f t="shared" si="2"/>
        <v>8596.73</v>
      </c>
    </row>
    <row r="164" spans="1:3" x14ac:dyDescent="0.35">
      <c r="A164" s="14" t="s">
        <v>273</v>
      </c>
      <c r="B164" s="14">
        <v>0.81799999999999995</v>
      </c>
      <c r="C164" s="15">
        <f t="shared" si="2"/>
        <v>7153.74</v>
      </c>
    </row>
    <row r="165" spans="1:3" x14ac:dyDescent="0.35">
      <c r="B165" s="16"/>
    </row>
    <row r="166" spans="1:3" x14ac:dyDescent="0.35">
      <c r="B166" s="16"/>
    </row>
    <row r="167" spans="1:3" x14ac:dyDescent="0.35">
      <c r="B167" s="16"/>
    </row>
    <row r="168" spans="1:3" x14ac:dyDescent="0.35">
      <c r="B168" s="16"/>
    </row>
    <row r="169" spans="1:3" x14ac:dyDescent="0.35">
      <c r="B169" s="16"/>
    </row>
    <row r="170" spans="1:3" x14ac:dyDescent="0.35">
      <c r="B170" s="16"/>
    </row>
    <row r="171" spans="1:3" x14ac:dyDescent="0.35">
      <c r="B171" s="16"/>
    </row>
    <row r="172" spans="1:3" x14ac:dyDescent="0.35">
      <c r="B172" s="16"/>
    </row>
    <row r="173" spans="1:3" x14ac:dyDescent="0.35">
      <c r="B173" s="16"/>
    </row>
    <row r="174" spans="1:3" x14ac:dyDescent="0.35">
      <c r="B174" s="16"/>
    </row>
    <row r="175" spans="1:3" x14ac:dyDescent="0.35">
      <c r="B175" s="16"/>
    </row>
    <row r="176" spans="1:3" x14ac:dyDescent="0.35">
      <c r="B176" s="16"/>
    </row>
    <row r="177" spans="2:2" x14ac:dyDescent="0.35">
      <c r="B177" s="16"/>
    </row>
    <row r="178" spans="2:2" x14ac:dyDescent="0.35">
      <c r="B178" s="16"/>
    </row>
  </sheetData>
  <sheetProtection algorithmName="SHA-512" hashValue="IcK6jt96hp4M7nBmx43wdagfVZL0+RsuT/ROcQzJ6KHMeUukMOFUUFb7v03IyARAa0w7ClmqA8Gi3VKBVLY9tg==" saltValue="o+I19lBE+V3B4omsSITt1g==" spinCount="100000" sheet="1" objects="1" scenarios="1" formatCells="0" formatColumns="0" formatRow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429A2-D2F5-443A-9148-089BED5267D6}">
  <sheetPr codeName="Sheet5">
    <tabColor theme="7" tint="0.79998168889431442"/>
    <pageSetUpPr fitToPage="1"/>
  </sheetPr>
  <dimension ref="B1:Y41"/>
  <sheetViews>
    <sheetView topLeftCell="B1" zoomScale="80" zoomScaleNormal="80" zoomScalePageLayoutView="85" workbookViewId="0">
      <selection activeCell="C12" sqref="C12"/>
    </sheetView>
  </sheetViews>
  <sheetFormatPr defaultColWidth="9.1796875" defaultRowHeight="14.5" x14ac:dyDescent="0.35"/>
  <cols>
    <col min="1" max="1" width="5.7265625" style="19" customWidth="1"/>
    <col min="2" max="2" width="24.26953125" style="19" bestFit="1" customWidth="1"/>
    <col min="3" max="3" width="21.7265625" style="19" customWidth="1"/>
    <col min="4" max="4" width="17.453125" style="19" bestFit="1" customWidth="1"/>
    <col min="5" max="5" width="7.26953125" style="19" customWidth="1"/>
    <col min="6" max="6" width="18.26953125" style="36" customWidth="1"/>
    <col min="7" max="7" width="16.7265625" style="19" customWidth="1"/>
    <col min="8" max="9" width="16.81640625" style="19" customWidth="1"/>
    <col min="10" max="10" width="21.7265625" style="19" customWidth="1"/>
    <col min="11" max="12" width="16.81640625" style="19" customWidth="1"/>
    <col min="13" max="26" width="17.1796875" style="19" customWidth="1"/>
    <col min="27" max="16384" width="9.1796875" style="19"/>
  </cols>
  <sheetData>
    <row r="1" spans="2:25" ht="63" customHeight="1" x14ac:dyDescent="0.35">
      <c r="B1" s="70" t="s">
        <v>17</v>
      </c>
      <c r="C1" s="71" t="str">
        <f>Instructions!C8</f>
        <v>EUSPA/GRANT/01/2026</v>
      </c>
    </row>
    <row r="2" spans="2:25" ht="24" customHeight="1" x14ac:dyDescent="0.35">
      <c r="B2" s="70" t="s">
        <v>18</v>
      </c>
      <c r="C2" s="71">
        <f>Instructions!C9</f>
        <v>0</v>
      </c>
    </row>
    <row r="3" spans="2:25" ht="15.5" x14ac:dyDescent="0.35">
      <c r="B3" s="70" t="s">
        <v>4</v>
      </c>
      <c r="C3" s="71" t="str">
        <f>TEXT(Instructions!$C$10,"0%")</f>
        <v>70%</v>
      </c>
    </row>
    <row r="5" spans="2:25" ht="21" x14ac:dyDescent="0.5">
      <c r="E5" s="37" t="s">
        <v>274</v>
      </c>
    </row>
    <row r="6" spans="2:25" ht="21.5" thickBot="1" x14ac:dyDescent="0.55000000000000004">
      <c r="E6" s="37"/>
    </row>
    <row r="7" spans="2:25" s="61" customFormat="1" x14ac:dyDescent="0.35">
      <c r="B7" s="269" t="s">
        <v>53</v>
      </c>
      <c r="C7" s="271" t="s">
        <v>54</v>
      </c>
      <c r="D7" s="273" t="s">
        <v>55</v>
      </c>
      <c r="E7" s="274"/>
      <c r="F7" s="58" t="s">
        <v>33</v>
      </c>
      <c r="G7" s="59" t="s">
        <v>34</v>
      </c>
      <c r="H7" s="59" t="s">
        <v>35</v>
      </c>
      <c r="I7" s="59" t="s">
        <v>36</v>
      </c>
      <c r="J7" s="59" t="s">
        <v>37</v>
      </c>
      <c r="K7" s="59" t="s">
        <v>38</v>
      </c>
      <c r="L7" s="59" t="s">
        <v>39</v>
      </c>
      <c r="M7" s="59" t="s">
        <v>40</v>
      </c>
      <c r="N7" s="59" t="s">
        <v>41</v>
      </c>
      <c r="O7" s="59" t="s">
        <v>42</v>
      </c>
      <c r="P7" s="59" t="s">
        <v>43</v>
      </c>
      <c r="Q7" s="59" t="s">
        <v>44</v>
      </c>
      <c r="R7" s="59" t="s">
        <v>45</v>
      </c>
      <c r="S7" s="59" t="s">
        <v>46</v>
      </c>
      <c r="T7" s="59" t="s">
        <v>47</v>
      </c>
      <c r="U7" s="59" t="s">
        <v>48</v>
      </c>
      <c r="V7" s="59" t="s">
        <v>49</v>
      </c>
      <c r="W7" s="59" t="s">
        <v>50</v>
      </c>
      <c r="X7" s="59" t="s">
        <v>51</v>
      </c>
      <c r="Y7" s="60" t="s">
        <v>52</v>
      </c>
    </row>
    <row r="8" spans="2:25" s="32" customFormat="1" ht="57" customHeight="1" thickBot="1" x14ac:dyDescent="0.4">
      <c r="B8" s="270"/>
      <c r="C8" s="272"/>
      <c r="D8" s="54" t="s">
        <v>56</v>
      </c>
      <c r="E8" s="85" t="s">
        <v>276</v>
      </c>
      <c r="F8" s="55" cm="1">
        <f t="array" ref="F8:Y8">TRANSPOSE('WP list'!$C$7:$C$26)</f>
        <v>0</v>
      </c>
      <c r="G8" s="56">
        <v>0</v>
      </c>
      <c r="H8" s="56">
        <v>0</v>
      </c>
      <c r="I8" s="56">
        <v>0</v>
      </c>
      <c r="J8" s="56">
        <v>0</v>
      </c>
      <c r="K8" s="56">
        <v>0</v>
      </c>
      <c r="L8" s="56">
        <v>0</v>
      </c>
      <c r="M8" s="56">
        <v>0</v>
      </c>
      <c r="N8" s="56">
        <v>0</v>
      </c>
      <c r="O8" s="56">
        <v>0</v>
      </c>
      <c r="P8" s="56">
        <v>0</v>
      </c>
      <c r="Q8" s="56">
        <v>0</v>
      </c>
      <c r="R8" s="56">
        <v>0</v>
      </c>
      <c r="S8" s="56">
        <v>0</v>
      </c>
      <c r="T8" s="56">
        <v>0</v>
      </c>
      <c r="U8" s="56">
        <v>0</v>
      </c>
      <c r="V8" s="56">
        <v>0</v>
      </c>
      <c r="W8" s="56">
        <v>0</v>
      </c>
      <c r="X8" s="56">
        <v>0</v>
      </c>
      <c r="Y8" s="57">
        <v>0</v>
      </c>
    </row>
    <row r="9" spans="2:25" ht="15.75" customHeight="1" thickTop="1" x14ac:dyDescent="0.35">
      <c r="B9" s="84" t="s">
        <v>57</v>
      </c>
      <c r="C9" s="275">
        <f>SUM(C11:C40)</f>
        <v>0</v>
      </c>
      <c r="D9" s="277">
        <f>SUM(F9:Y9)</f>
        <v>0</v>
      </c>
      <c r="E9" s="278"/>
      <c r="F9" s="113">
        <f t="shared" ref="F9:Y9" si="0">SUM(F11:F40)</f>
        <v>0</v>
      </c>
      <c r="G9" s="114">
        <f t="shared" si="0"/>
        <v>0</v>
      </c>
      <c r="H9" s="114">
        <f t="shared" si="0"/>
        <v>0</v>
      </c>
      <c r="I9" s="114">
        <f t="shared" si="0"/>
        <v>0</v>
      </c>
      <c r="J9" s="114">
        <f t="shared" si="0"/>
        <v>0</v>
      </c>
      <c r="K9" s="114">
        <f t="shared" si="0"/>
        <v>0</v>
      </c>
      <c r="L9" s="114">
        <f t="shared" si="0"/>
        <v>0</v>
      </c>
      <c r="M9" s="114">
        <f t="shared" si="0"/>
        <v>0</v>
      </c>
      <c r="N9" s="114">
        <f t="shared" si="0"/>
        <v>0</v>
      </c>
      <c r="O9" s="114">
        <f t="shared" si="0"/>
        <v>0</v>
      </c>
      <c r="P9" s="114">
        <f t="shared" si="0"/>
        <v>0</v>
      </c>
      <c r="Q9" s="114">
        <f t="shared" si="0"/>
        <v>0</v>
      </c>
      <c r="R9" s="114">
        <f t="shared" si="0"/>
        <v>0</v>
      </c>
      <c r="S9" s="114">
        <f t="shared" si="0"/>
        <v>0</v>
      </c>
      <c r="T9" s="114">
        <f t="shared" si="0"/>
        <v>0</v>
      </c>
      <c r="U9" s="114">
        <f t="shared" si="0"/>
        <v>0</v>
      </c>
      <c r="V9" s="114">
        <f t="shared" si="0"/>
        <v>0</v>
      </c>
      <c r="W9" s="114">
        <f t="shared" si="0"/>
        <v>0</v>
      </c>
      <c r="X9" s="114">
        <f t="shared" si="0"/>
        <v>0</v>
      </c>
      <c r="Y9" s="115">
        <f t="shared" si="0"/>
        <v>0</v>
      </c>
    </row>
    <row r="10" spans="2:25" s="35" customFormat="1" ht="15.75" customHeight="1" thickBot="1" x14ac:dyDescent="0.35">
      <c r="B10" s="86" t="s">
        <v>277</v>
      </c>
      <c r="C10" s="276"/>
      <c r="D10" s="279"/>
      <c r="E10" s="280"/>
      <c r="F10" s="65">
        <f>IFERROR(F9/$D$9,0)</f>
        <v>0</v>
      </c>
      <c r="G10" s="52">
        <f t="shared" ref="G10:Y10" si="1">IFERROR(G9/$D$9,0)</f>
        <v>0</v>
      </c>
      <c r="H10" s="52">
        <f t="shared" si="1"/>
        <v>0</v>
      </c>
      <c r="I10" s="52">
        <f t="shared" si="1"/>
        <v>0</v>
      </c>
      <c r="J10" s="52">
        <f t="shared" si="1"/>
        <v>0</v>
      </c>
      <c r="K10" s="52">
        <f t="shared" si="1"/>
        <v>0</v>
      </c>
      <c r="L10" s="52">
        <f t="shared" si="1"/>
        <v>0</v>
      </c>
      <c r="M10" s="52">
        <f t="shared" si="1"/>
        <v>0</v>
      </c>
      <c r="N10" s="52">
        <f t="shared" si="1"/>
        <v>0</v>
      </c>
      <c r="O10" s="52">
        <f t="shared" si="1"/>
        <v>0</v>
      </c>
      <c r="P10" s="52">
        <f t="shared" si="1"/>
        <v>0</v>
      </c>
      <c r="Q10" s="52">
        <f t="shared" si="1"/>
        <v>0</v>
      </c>
      <c r="R10" s="52">
        <f t="shared" si="1"/>
        <v>0</v>
      </c>
      <c r="S10" s="52">
        <f t="shared" si="1"/>
        <v>0</v>
      </c>
      <c r="T10" s="52">
        <f t="shared" si="1"/>
        <v>0</v>
      </c>
      <c r="U10" s="52">
        <f t="shared" si="1"/>
        <v>0</v>
      </c>
      <c r="V10" s="52">
        <f t="shared" si="1"/>
        <v>0</v>
      </c>
      <c r="W10" s="52">
        <f t="shared" si="1"/>
        <v>0</v>
      </c>
      <c r="X10" s="52">
        <f t="shared" si="1"/>
        <v>0</v>
      </c>
      <c r="Y10" s="53">
        <f t="shared" si="1"/>
        <v>0</v>
      </c>
    </row>
    <row r="11" spans="2:25" x14ac:dyDescent="0.35">
      <c r="B11" s="62" t="str">
        <f>'BE List'!B7&amp;". "&amp;'BE List'!E7</f>
        <v xml:space="preserve">1. </v>
      </c>
      <c r="C11" s="95">
        <f>ROUND(D11*Instructions!$C$10,2)</f>
        <v>0</v>
      </c>
      <c r="D11" s="96">
        <f>SUM(F11:Y11)</f>
        <v>0</v>
      </c>
      <c r="E11" s="66">
        <f>IFERROR(D11/$D$9,0)</f>
        <v>0</v>
      </c>
      <c r="F11" s="101">
        <f>'BE1'!$D$74</f>
        <v>0</v>
      </c>
      <c r="G11" s="102">
        <f>'BE1'!$D$110</f>
        <v>0</v>
      </c>
      <c r="H11" s="102">
        <f>'BE1'!$D$146</f>
        <v>0</v>
      </c>
      <c r="I11" s="102">
        <f>'BE1'!$D$182</f>
        <v>0</v>
      </c>
      <c r="J11" s="102">
        <f>'BE1'!$D$218</f>
        <v>0</v>
      </c>
      <c r="K11" s="102">
        <f>'BE1'!$D$254</f>
        <v>0</v>
      </c>
      <c r="L11" s="102">
        <f>'BE1'!$D$290</f>
        <v>0</v>
      </c>
      <c r="M11" s="102">
        <f>'BE1'!$D$326</f>
        <v>0</v>
      </c>
      <c r="N11" s="102">
        <f>'BE1'!$D$362</f>
        <v>0</v>
      </c>
      <c r="O11" s="102">
        <f>'BE1'!$D$398</f>
        <v>0</v>
      </c>
      <c r="P11" s="102">
        <f>'BE1'!$D$434</f>
        <v>0</v>
      </c>
      <c r="Q11" s="102">
        <f>'BE1'!$D$470</f>
        <v>0</v>
      </c>
      <c r="R11" s="102">
        <f>'BE1'!$D$506</f>
        <v>0</v>
      </c>
      <c r="S11" s="102">
        <f>'BE1'!$D$542</f>
        <v>0</v>
      </c>
      <c r="T11" s="102">
        <f>'BE1'!$D$578</f>
        <v>0</v>
      </c>
      <c r="U11" s="102">
        <f>'BE1'!$D$614</f>
        <v>0</v>
      </c>
      <c r="V11" s="103">
        <f>'BE1'!$D$650</f>
        <v>0</v>
      </c>
      <c r="W11" s="102">
        <f>'BE1'!$D$686</f>
        <v>0</v>
      </c>
      <c r="X11" s="102">
        <f>'BE1'!$D$722</f>
        <v>0</v>
      </c>
      <c r="Y11" s="104">
        <f>'BE1'!$D$758</f>
        <v>0</v>
      </c>
    </row>
    <row r="12" spans="2:25" x14ac:dyDescent="0.35">
      <c r="B12" s="63" t="str">
        <f>'BE List'!B8&amp;". "&amp;'BE List'!E8</f>
        <v xml:space="preserve">2. </v>
      </c>
      <c r="C12" s="97">
        <f>ROUND(D12*Instructions!$C$10,2)</f>
        <v>0</v>
      </c>
      <c r="D12" s="98">
        <f t="shared" ref="D12:D40" si="2">SUM(F12:Y12)</f>
        <v>0</v>
      </c>
      <c r="E12" s="67">
        <f t="shared" ref="E12:E40" si="3">IFERROR(D12/$D$9,0)</f>
        <v>0</v>
      </c>
      <c r="F12" s="105">
        <f>'BE2'!$D$74</f>
        <v>0</v>
      </c>
      <c r="G12" s="106">
        <f>'BE2'!$D$110</f>
        <v>0</v>
      </c>
      <c r="H12" s="106">
        <f>'BE2'!$D$146</f>
        <v>0</v>
      </c>
      <c r="I12" s="106">
        <f>'BE2'!$D$182</f>
        <v>0</v>
      </c>
      <c r="J12" s="106">
        <f>'BE2'!$D$218</f>
        <v>0</v>
      </c>
      <c r="K12" s="106">
        <f>'BE2'!$D$254</f>
        <v>0</v>
      </c>
      <c r="L12" s="106">
        <f>'BE2'!$D$290</f>
        <v>0</v>
      </c>
      <c r="M12" s="106">
        <f>'BE2'!$D$326</f>
        <v>0</v>
      </c>
      <c r="N12" s="106">
        <f>'BE2'!$D$362</f>
        <v>0</v>
      </c>
      <c r="O12" s="106">
        <f>'BE2'!$D$398</f>
        <v>0</v>
      </c>
      <c r="P12" s="106">
        <f>'BE2'!$D$434</f>
        <v>0</v>
      </c>
      <c r="Q12" s="106">
        <f>'BE2'!$D$470</f>
        <v>0</v>
      </c>
      <c r="R12" s="106">
        <f>'BE2'!$D$506</f>
        <v>0</v>
      </c>
      <c r="S12" s="106">
        <f>'BE2'!$D$542</f>
        <v>0</v>
      </c>
      <c r="T12" s="106">
        <f>'BE2'!$D$578</f>
        <v>0</v>
      </c>
      <c r="U12" s="106">
        <f>'BE2'!$D$614</f>
        <v>0</v>
      </c>
      <c r="V12" s="107">
        <f>'BE2'!$D$650</f>
        <v>0</v>
      </c>
      <c r="W12" s="106">
        <f>'BE2'!$D$686</f>
        <v>0</v>
      </c>
      <c r="X12" s="106">
        <f>'BE2'!$D$722</f>
        <v>0</v>
      </c>
      <c r="Y12" s="108">
        <f>'BE2'!$D$758</f>
        <v>0</v>
      </c>
    </row>
    <row r="13" spans="2:25" x14ac:dyDescent="0.35">
      <c r="B13" s="63" t="str">
        <f>'BE List'!B9&amp;". "&amp;'BE List'!E9</f>
        <v xml:space="preserve">3. </v>
      </c>
      <c r="C13" s="97">
        <f>ROUND(D13*Instructions!$C$10,2)</f>
        <v>0</v>
      </c>
      <c r="D13" s="98">
        <f t="shared" si="2"/>
        <v>0</v>
      </c>
      <c r="E13" s="67">
        <f t="shared" si="3"/>
        <v>0</v>
      </c>
      <c r="F13" s="105">
        <f>'BE3'!$D$74</f>
        <v>0</v>
      </c>
      <c r="G13" s="106">
        <f>'BE3'!$D$110</f>
        <v>0</v>
      </c>
      <c r="H13" s="106">
        <f>'BE3'!$D$146</f>
        <v>0</v>
      </c>
      <c r="I13" s="106">
        <f>'BE3'!$D$182</f>
        <v>0</v>
      </c>
      <c r="J13" s="106">
        <f>'BE3'!$D$218</f>
        <v>0</v>
      </c>
      <c r="K13" s="106">
        <f>'BE3'!$D$254</f>
        <v>0</v>
      </c>
      <c r="L13" s="106">
        <f>'BE3'!$D$290</f>
        <v>0</v>
      </c>
      <c r="M13" s="106">
        <f>'BE3'!$D$326</f>
        <v>0</v>
      </c>
      <c r="N13" s="106">
        <f>'BE3'!$D$362</f>
        <v>0</v>
      </c>
      <c r="O13" s="106">
        <f>'BE3'!$D$398</f>
        <v>0</v>
      </c>
      <c r="P13" s="106">
        <f>'BE3'!$D$434</f>
        <v>0</v>
      </c>
      <c r="Q13" s="106">
        <f>'BE3'!$D$470</f>
        <v>0</v>
      </c>
      <c r="R13" s="106">
        <f>'BE3'!$D$506</f>
        <v>0</v>
      </c>
      <c r="S13" s="106">
        <f>'BE3'!$D$542</f>
        <v>0</v>
      </c>
      <c r="T13" s="106">
        <f>'BE3'!$D$578</f>
        <v>0</v>
      </c>
      <c r="U13" s="106">
        <f>'BE3'!$D$614</f>
        <v>0</v>
      </c>
      <c r="V13" s="107">
        <f>'BE3'!$D$650</f>
        <v>0</v>
      </c>
      <c r="W13" s="106">
        <f>'BE3'!$D$686</f>
        <v>0</v>
      </c>
      <c r="X13" s="106">
        <f>'BE3'!$D$722</f>
        <v>0</v>
      </c>
      <c r="Y13" s="108">
        <f>'BE3'!$D$758</f>
        <v>0</v>
      </c>
    </row>
    <row r="14" spans="2:25" x14ac:dyDescent="0.35">
      <c r="B14" s="63" t="str">
        <f>'BE List'!B10&amp;". "&amp;'BE List'!E10</f>
        <v xml:space="preserve">4. </v>
      </c>
      <c r="C14" s="97">
        <f>ROUND(D14*Instructions!$C$10,2)</f>
        <v>0</v>
      </c>
      <c r="D14" s="98">
        <f t="shared" si="2"/>
        <v>0</v>
      </c>
      <c r="E14" s="67">
        <f t="shared" si="3"/>
        <v>0</v>
      </c>
      <c r="F14" s="105">
        <f>'BE4'!$D$74</f>
        <v>0</v>
      </c>
      <c r="G14" s="106">
        <f>'BE4'!$D$110</f>
        <v>0</v>
      </c>
      <c r="H14" s="106">
        <f>'BE4'!$D$146</f>
        <v>0</v>
      </c>
      <c r="I14" s="106">
        <f>'BE4'!$D$182</f>
        <v>0</v>
      </c>
      <c r="J14" s="106">
        <f>'BE4'!$D$218</f>
        <v>0</v>
      </c>
      <c r="K14" s="106">
        <f>'BE4'!$D$254</f>
        <v>0</v>
      </c>
      <c r="L14" s="106">
        <f>'BE4'!$D$290</f>
        <v>0</v>
      </c>
      <c r="M14" s="106">
        <f>'BE4'!$D$326</f>
        <v>0</v>
      </c>
      <c r="N14" s="106">
        <f>'BE4'!$D$362</f>
        <v>0</v>
      </c>
      <c r="O14" s="106">
        <f>'BE4'!$D$398</f>
        <v>0</v>
      </c>
      <c r="P14" s="106">
        <f>'BE4'!$D$434</f>
        <v>0</v>
      </c>
      <c r="Q14" s="106">
        <f>'BE4'!$D$470</f>
        <v>0</v>
      </c>
      <c r="R14" s="106">
        <f>'BE4'!$D$506</f>
        <v>0</v>
      </c>
      <c r="S14" s="106">
        <f>'BE4'!$D$542</f>
        <v>0</v>
      </c>
      <c r="T14" s="106">
        <f>'BE4'!$D$578</f>
        <v>0</v>
      </c>
      <c r="U14" s="106">
        <f>'BE4'!$D$614</f>
        <v>0</v>
      </c>
      <c r="V14" s="107">
        <f>'BE4'!$D$650</f>
        <v>0</v>
      </c>
      <c r="W14" s="106">
        <f>'BE4'!$D$686</f>
        <v>0</v>
      </c>
      <c r="X14" s="106">
        <f>'BE4'!$D$722</f>
        <v>0</v>
      </c>
      <c r="Y14" s="108">
        <f>'BE4'!$D$758</f>
        <v>0</v>
      </c>
    </row>
    <row r="15" spans="2:25" x14ac:dyDescent="0.35">
      <c r="B15" s="63" t="str">
        <f>'BE List'!B11&amp;". "&amp;'BE List'!E11</f>
        <v xml:space="preserve">5. </v>
      </c>
      <c r="C15" s="97">
        <f>ROUND(D15*Instructions!$C$10,2)</f>
        <v>0</v>
      </c>
      <c r="D15" s="98">
        <f t="shared" si="2"/>
        <v>0</v>
      </c>
      <c r="E15" s="67">
        <f t="shared" si="3"/>
        <v>0</v>
      </c>
      <c r="F15" s="105">
        <f>'BE5'!$D$74</f>
        <v>0</v>
      </c>
      <c r="G15" s="106">
        <f>'BE5'!$D$110</f>
        <v>0</v>
      </c>
      <c r="H15" s="106">
        <f>'BE5'!$D$146</f>
        <v>0</v>
      </c>
      <c r="I15" s="106">
        <f>'BE5'!$D$182</f>
        <v>0</v>
      </c>
      <c r="J15" s="106">
        <f>'BE5'!$D$218</f>
        <v>0</v>
      </c>
      <c r="K15" s="106">
        <f>'BE5'!$D$254</f>
        <v>0</v>
      </c>
      <c r="L15" s="106">
        <f>'BE5'!$D$290</f>
        <v>0</v>
      </c>
      <c r="M15" s="106">
        <f>'BE5'!$D$326</f>
        <v>0</v>
      </c>
      <c r="N15" s="106">
        <f>'BE5'!$D$362</f>
        <v>0</v>
      </c>
      <c r="O15" s="106">
        <f>'BE5'!$D$398</f>
        <v>0</v>
      </c>
      <c r="P15" s="106">
        <f>'BE5'!$D$434</f>
        <v>0</v>
      </c>
      <c r="Q15" s="106">
        <f>'BE5'!$D$470</f>
        <v>0</v>
      </c>
      <c r="R15" s="106">
        <f>'BE5'!$D$506</f>
        <v>0</v>
      </c>
      <c r="S15" s="106">
        <f>'BE5'!$D$542</f>
        <v>0</v>
      </c>
      <c r="T15" s="106">
        <f>'BE5'!$D$578</f>
        <v>0</v>
      </c>
      <c r="U15" s="106">
        <f>'BE5'!$D$614</f>
        <v>0</v>
      </c>
      <c r="V15" s="107">
        <f>'BE5'!$D$650</f>
        <v>0</v>
      </c>
      <c r="W15" s="106">
        <f>'BE5'!$D$686</f>
        <v>0</v>
      </c>
      <c r="X15" s="106">
        <f>'BE5'!$D$722</f>
        <v>0</v>
      </c>
      <c r="Y15" s="108">
        <f>'BE5'!$D$758</f>
        <v>0</v>
      </c>
    </row>
    <row r="16" spans="2:25" x14ac:dyDescent="0.35">
      <c r="B16" s="63" t="str">
        <f>'BE List'!B12&amp;". "&amp;'BE List'!E12</f>
        <v xml:space="preserve">6. </v>
      </c>
      <c r="C16" s="97">
        <f>ROUND(D16*Instructions!$C$10,2)</f>
        <v>0</v>
      </c>
      <c r="D16" s="98">
        <f t="shared" si="2"/>
        <v>0</v>
      </c>
      <c r="E16" s="67">
        <f t="shared" si="3"/>
        <v>0</v>
      </c>
      <c r="F16" s="105">
        <f>'BE6'!$D$74</f>
        <v>0</v>
      </c>
      <c r="G16" s="106">
        <f>'BE6'!$D$110</f>
        <v>0</v>
      </c>
      <c r="H16" s="106">
        <f>'BE6'!$D$146</f>
        <v>0</v>
      </c>
      <c r="I16" s="106">
        <f>'BE6'!$D$182</f>
        <v>0</v>
      </c>
      <c r="J16" s="106">
        <f>'BE6'!$D$218</f>
        <v>0</v>
      </c>
      <c r="K16" s="106">
        <f>'BE6'!$D$254</f>
        <v>0</v>
      </c>
      <c r="L16" s="106">
        <f>'BE6'!$D$290</f>
        <v>0</v>
      </c>
      <c r="M16" s="106">
        <f>'BE6'!$D$326</f>
        <v>0</v>
      </c>
      <c r="N16" s="106">
        <f>'BE6'!$D$362</f>
        <v>0</v>
      </c>
      <c r="O16" s="106">
        <f>'BE6'!$D$398</f>
        <v>0</v>
      </c>
      <c r="P16" s="106">
        <f>'BE6'!$D$434</f>
        <v>0</v>
      </c>
      <c r="Q16" s="106">
        <f>'BE6'!$D$470</f>
        <v>0</v>
      </c>
      <c r="R16" s="106">
        <f>'BE6'!$D$506</f>
        <v>0</v>
      </c>
      <c r="S16" s="106">
        <f>'BE6'!$D$542</f>
        <v>0</v>
      </c>
      <c r="T16" s="106">
        <f>'BE6'!$D$578</f>
        <v>0</v>
      </c>
      <c r="U16" s="106">
        <f>'BE6'!$D$614</f>
        <v>0</v>
      </c>
      <c r="V16" s="107">
        <f>'BE6'!$D$650</f>
        <v>0</v>
      </c>
      <c r="W16" s="106">
        <f>'BE6'!$D$686</f>
        <v>0</v>
      </c>
      <c r="X16" s="106">
        <f>'BE6'!$D$722</f>
        <v>0</v>
      </c>
      <c r="Y16" s="108">
        <f>'BE6'!$D$758</f>
        <v>0</v>
      </c>
    </row>
    <row r="17" spans="2:25" x14ac:dyDescent="0.35">
      <c r="B17" s="63" t="str">
        <f>'BE List'!B13&amp;". "&amp;'BE List'!E13</f>
        <v xml:space="preserve">7. </v>
      </c>
      <c r="C17" s="97">
        <f>ROUND(D17*Instructions!$C$10,2)</f>
        <v>0</v>
      </c>
      <c r="D17" s="98">
        <f t="shared" si="2"/>
        <v>0</v>
      </c>
      <c r="E17" s="67">
        <f t="shared" si="3"/>
        <v>0</v>
      </c>
      <c r="F17" s="105">
        <f>'BE7'!$D$74</f>
        <v>0</v>
      </c>
      <c r="G17" s="106">
        <f>'BE7'!$D$110</f>
        <v>0</v>
      </c>
      <c r="H17" s="106">
        <f>'BE7'!$D$146</f>
        <v>0</v>
      </c>
      <c r="I17" s="106">
        <f>'BE7'!$D$182</f>
        <v>0</v>
      </c>
      <c r="J17" s="106">
        <f>'BE7'!$D$218</f>
        <v>0</v>
      </c>
      <c r="K17" s="106">
        <f>'BE7'!$D$254</f>
        <v>0</v>
      </c>
      <c r="L17" s="106">
        <f>'BE7'!$D$290</f>
        <v>0</v>
      </c>
      <c r="M17" s="106">
        <f>'BE7'!$D$326</f>
        <v>0</v>
      </c>
      <c r="N17" s="106">
        <f>'BE7'!$D$362</f>
        <v>0</v>
      </c>
      <c r="O17" s="106">
        <f>'BE7'!$D$398</f>
        <v>0</v>
      </c>
      <c r="P17" s="106">
        <f>'BE7'!$D$434</f>
        <v>0</v>
      </c>
      <c r="Q17" s="106">
        <f>'BE7'!$D$470</f>
        <v>0</v>
      </c>
      <c r="R17" s="106">
        <f>'BE7'!$D$506</f>
        <v>0</v>
      </c>
      <c r="S17" s="106">
        <f>'BE7'!$D$542</f>
        <v>0</v>
      </c>
      <c r="T17" s="106">
        <f>'BE7'!$D$578</f>
        <v>0</v>
      </c>
      <c r="U17" s="106">
        <f>'BE7'!$D$614</f>
        <v>0</v>
      </c>
      <c r="V17" s="107">
        <f>'BE7'!$D$650</f>
        <v>0</v>
      </c>
      <c r="W17" s="106">
        <f>'BE7'!$D$686</f>
        <v>0</v>
      </c>
      <c r="X17" s="106">
        <f>'BE7'!$D$722</f>
        <v>0</v>
      </c>
      <c r="Y17" s="108">
        <f>'BE7'!$D$758</f>
        <v>0</v>
      </c>
    </row>
    <row r="18" spans="2:25" x14ac:dyDescent="0.35">
      <c r="B18" s="63" t="str">
        <f>'BE List'!B14&amp;". "&amp;'BE List'!E14</f>
        <v xml:space="preserve">8. </v>
      </c>
      <c r="C18" s="97">
        <f>ROUND(D18*Instructions!$C$10,2)</f>
        <v>0</v>
      </c>
      <c r="D18" s="98">
        <f t="shared" si="2"/>
        <v>0</v>
      </c>
      <c r="E18" s="67">
        <f t="shared" si="3"/>
        <v>0</v>
      </c>
      <c r="F18" s="105">
        <f>'BE8'!$D$74</f>
        <v>0</v>
      </c>
      <c r="G18" s="106">
        <f>'BE8'!$D$110</f>
        <v>0</v>
      </c>
      <c r="H18" s="106">
        <f>'BE8'!$D$146</f>
        <v>0</v>
      </c>
      <c r="I18" s="106">
        <f>'BE8'!$D$182</f>
        <v>0</v>
      </c>
      <c r="J18" s="106">
        <f>'BE8'!$D$218</f>
        <v>0</v>
      </c>
      <c r="K18" s="106">
        <f>'BE8'!$D$254</f>
        <v>0</v>
      </c>
      <c r="L18" s="106">
        <f>'BE8'!$D$290</f>
        <v>0</v>
      </c>
      <c r="M18" s="106">
        <f>'BE8'!$D$326</f>
        <v>0</v>
      </c>
      <c r="N18" s="106">
        <f>'BE8'!$D$362</f>
        <v>0</v>
      </c>
      <c r="O18" s="106">
        <f>'BE8'!$D$398</f>
        <v>0</v>
      </c>
      <c r="P18" s="106">
        <f>'BE8'!$D$434</f>
        <v>0</v>
      </c>
      <c r="Q18" s="106">
        <f>'BE8'!$D$470</f>
        <v>0</v>
      </c>
      <c r="R18" s="106">
        <f>'BE8'!$D$506</f>
        <v>0</v>
      </c>
      <c r="S18" s="106">
        <f>'BE8'!$D$542</f>
        <v>0</v>
      </c>
      <c r="T18" s="106">
        <f>'BE8'!$D$578</f>
        <v>0</v>
      </c>
      <c r="U18" s="106">
        <f>'BE8'!$D$614</f>
        <v>0</v>
      </c>
      <c r="V18" s="107">
        <f>'BE8'!$D$650</f>
        <v>0</v>
      </c>
      <c r="W18" s="106">
        <f>'BE8'!$D$686</f>
        <v>0</v>
      </c>
      <c r="X18" s="106">
        <f>'BE8'!$D$722</f>
        <v>0</v>
      </c>
      <c r="Y18" s="108">
        <f>'BE8'!$D$758</f>
        <v>0</v>
      </c>
    </row>
    <row r="19" spans="2:25" x14ac:dyDescent="0.35">
      <c r="B19" s="63" t="str">
        <f>'BE List'!B15&amp;". "&amp;'BE List'!E15</f>
        <v xml:space="preserve">9. </v>
      </c>
      <c r="C19" s="97">
        <f>ROUND(D19*Instructions!$C$10,2)</f>
        <v>0</v>
      </c>
      <c r="D19" s="98">
        <f t="shared" si="2"/>
        <v>0</v>
      </c>
      <c r="E19" s="67">
        <f t="shared" si="3"/>
        <v>0</v>
      </c>
      <c r="F19" s="105">
        <f>'BE9'!$D$74</f>
        <v>0</v>
      </c>
      <c r="G19" s="106">
        <f>'BE9'!$D$110</f>
        <v>0</v>
      </c>
      <c r="H19" s="106">
        <f>'BE9'!$D$146</f>
        <v>0</v>
      </c>
      <c r="I19" s="106">
        <f>'BE9'!$D$182</f>
        <v>0</v>
      </c>
      <c r="J19" s="106">
        <f>'BE9'!$D$218</f>
        <v>0</v>
      </c>
      <c r="K19" s="106">
        <f>'BE9'!$D$254</f>
        <v>0</v>
      </c>
      <c r="L19" s="106">
        <f>'BE9'!$D$290</f>
        <v>0</v>
      </c>
      <c r="M19" s="106">
        <f>'BE9'!$D$326</f>
        <v>0</v>
      </c>
      <c r="N19" s="106">
        <f>'BE9'!$D$362</f>
        <v>0</v>
      </c>
      <c r="O19" s="106">
        <f>'BE9'!$D$398</f>
        <v>0</v>
      </c>
      <c r="P19" s="106">
        <f>'BE9'!$D$434</f>
        <v>0</v>
      </c>
      <c r="Q19" s="106">
        <f>'BE9'!$D$470</f>
        <v>0</v>
      </c>
      <c r="R19" s="106">
        <f>'BE9'!$D$506</f>
        <v>0</v>
      </c>
      <c r="S19" s="106">
        <f>'BE9'!$D$542</f>
        <v>0</v>
      </c>
      <c r="T19" s="106">
        <f>'BE9'!$D$578</f>
        <v>0</v>
      </c>
      <c r="U19" s="106">
        <f>'BE9'!$D$614</f>
        <v>0</v>
      </c>
      <c r="V19" s="107">
        <f>'BE9'!$D$650</f>
        <v>0</v>
      </c>
      <c r="W19" s="106">
        <f>'BE9'!$D$686</f>
        <v>0</v>
      </c>
      <c r="X19" s="106">
        <f>'BE9'!$D$722</f>
        <v>0</v>
      </c>
      <c r="Y19" s="108">
        <f>'BE9'!$D$758</f>
        <v>0</v>
      </c>
    </row>
    <row r="20" spans="2:25" x14ac:dyDescent="0.35">
      <c r="B20" s="63" t="str">
        <f>'BE List'!B16&amp;". "&amp;'BE List'!E16</f>
        <v xml:space="preserve">10. </v>
      </c>
      <c r="C20" s="97">
        <f>ROUND(D20*Instructions!$C$10,2)</f>
        <v>0</v>
      </c>
      <c r="D20" s="98">
        <f t="shared" si="2"/>
        <v>0</v>
      </c>
      <c r="E20" s="67">
        <f t="shared" si="3"/>
        <v>0</v>
      </c>
      <c r="F20" s="105">
        <f>'BE10'!$D$74</f>
        <v>0</v>
      </c>
      <c r="G20" s="106">
        <f>'BE10'!$D$110</f>
        <v>0</v>
      </c>
      <c r="H20" s="106">
        <f>'BE10'!$D$146</f>
        <v>0</v>
      </c>
      <c r="I20" s="106">
        <f>'BE10'!$D$182</f>
        <v>0</v>
      </c>
      <c r="J20" s="106">
        <f>'BE10'!$D$218</f>
        <v>0</v>
      </c>
      <c r="K20" s="106">
        <f>'BE10'!$D$254</f>
        <v>0</v>
      </c>
      <c r="L20" s="106">
        <f>'BE10'!$D$290</f>
        <v>0</v>
      </c>
      <c r="M20" s="106">
        <f>'BE10'!$D$326</f>
        <v>0</v>
      </c>
      <c r="N20" s="106">
        <f>'BE10'!$D$362</f>
        <v>0</v>
      </c>
      <c r="O20" s="106">
        <f>'BE10'!$D$398</f>
        <v>0</v>
      </c>
      <c r="P20" s="106">
        <f>'BE10'!$D$434</f>
        <v>0</v>
      </c>
      <c r="Q20" s="106">
        <f>'BE10'!$D$470</f>
        <v>0</v>
      </c>
      <c r="R20" s="106">
        <f>'BE10'!$D$506</f>
        <v>0</v>
      </c>
      <c r="S20" s="106">
        <f>'BE10'!$D$542</f>
        <v>0</v>
      </c>
      <c r="T20" s="106">
        <f>'BE10'!$D$578</f>
        <v>0</v>
      </c>
      <c r="U20" s="106">
        <f>'BE10'!$D$614</f>
        <v>0</v>
      </c>
      <c r="V20" s="107">
        <f>'BE10'!$D$650</f>
        <v>0</v>
      </c>
      <c r="W20" s="106">
        <f>'BE10'!$D$686</f>
        <v>0</v>
      </c>
      <c r="X20" s="106">
        <f>'BE10'!$D$722</f>
        <v>0</v>
      </c>
      <c r="Y20" s="108">
        <f>'BE10'!$D$758</f>
        <v>0</v>
      </c>
    </row>
    <row r="21" spans="2:25" x14ac:dyDescent="0.35">
      <c r="B21" s="63" t="str">
        <f>'BE List'!B17&amp;". "&amp;'BE List'!E17</f>
        <v xml:space="preserve">11. </v>
      </c>
      <c r="C21" s="97">
        <f>ROUND(D21*Instructions!$C$10,2)</f>
        <v>0</v>
      </c>
      <c r="D21" s="98">
        <f t="shared" si="2"/>
        <v>0</v>
      </c>
      <c r="E21" s="67">
        <f t="shared" si="3"/>
        <v>0</v>
      </c>
      <c r="F21" s="105">
        <f>'BE11'!$D$74</f>
        <v>0</v>
      </c>
      <c r="G21" s="106">
        <f>'BE11'!$D$110</f>
        <v>0</v>
      </c>
      <c r="H21" s="106">
        <f>'BE11'!$D$146</f>
        <v>0</v>
      </c>
      <c r="I21" s="106">
        <f>'BE11'!$D$182</f>
        <v>0</v>
      </c>
      <c r="J21" s="106">
        <f>'BE11'!$D$218</f>
        <v>0</v>
      </c>
      <c r="K21" s="106">
        <f>'BE11'!$D$254</f>
        <v>0</v>
      </c>
      <c r="L21" s="106">
        <f>'BE11'!$D$290</f>
        <v>0</v>
      </c>
      <c r="M21" s="106">
        <f>'BE11'!$D$326</f>
        <v>0</v>
      </c>
      <c r="N21" s="106">
        <f>'BE11'!$D$362</f>
        <v>0</v>
      </c>
      <c r="O21" s="106">
        <f>'BE11'!$D$398</f>
        <v>0</v>
      </c>
      <c r="P21" s="106">
        <f>'BE11'!$D$434</f>
        <v>0</v>
      </c>
      <c r="Q21" s="106">
        <f>'BE11'!$D$470</f>
        <v>0</v>
      </c>
      <c r="R21" s="106">
        <f>'BE11'!$D$506</f>
        <v>0</v>
      </c>
      <c r="S21" s="106">
        <f>'BE11'!$D$542</f>
        <v>0</v>
      </c>
      <c r="T21" s="106">
        <f>'BE11'!$D$578</f>
        <v>0</v>
      </c>
      <c r="U21" s="106">
        <f>'BE11'!$D$614</f>
        <v>0</v>
      </c>
      <c r="V21" s="107">
        <f>'BE11'!$D$650</f>
        <v>0</v>
      </c>
      <c r="W21" s="106">
        <f>'BE11'!$D$686</f>
        <v>0</v>
      </c>
      <c r="X21" s="106">
        <f>'BE11'!$D$722</f>
        <v>0</v>
      </c>
      <c r="Y21" s="108">
        <f>'BE11'!$D$758</f>
        <v>0</v>
      </c>
    </row>
    <row r="22" spans="2:25" x14ac:dyDescent="0.35">
      <c r="B22" s="63" t="str">
        <f>'BE List'!B18&amp;". "&amp;'BE List'!E18</f>
        <v xml:space="preserve">12. </v>
      </c>
      <c r="C22" s="97">
        <f>ROUND(D22*Instructions!$C$10,2)</f>
        <v>0</v>
      </c>
      <c r="D22" s="98">
        <f t="shared" si="2"/>
        <v>0</v>
      </c>
      <c r="E22" s="67">
        <f t="shared" si="3"/>
        <v>0</v>
      </c>
      <c r="F22" s="105">
        <f>'BE12'!$D$74</f>
        <v>0</v>
      </c>
      <c r="G22" s="106">
        <f>'BE12'!$D$110</f>
        <v>0</v>
      </c>
      <c r="H22" s="106">
        <f>'BE12'!$D$146</f>
        <v>0</v>
      </c>
      <c r="I22" s="106">
        <f>'BE12'!$D$182</f>
        <v>0</v>
      </c>
      <c r="J22" s="106">
        <f>'BE12'!$D$218</f>
        <v>0</v>
      </c>
      <c r="K22" s="106">
        <f>'BE12'!$D$254</f>
        <v>0</v>
      </c>
      <c r="L22" s="106">
        <f>'BE12'!$D$290</f>
        <v>0</v>
      </c>
      <c r="M22" s="106">
        <f>'BE12'!$D$326</f>
        <v>0</v>
      </c>
      <c r="N22" s="106">
        <f>'BE12'!$D$362</f>
        <v>0</v>
      </c>
      <c r="O22" s="106">
        <f>'BE12'!$D$398</f>
        <v>0</v>
      </c>
      <c r="P22" s="106">
        <f>'BE12'!$D$434</f>
        <v>0</v>
      </c>
      <c r="Q22" s="106">
        <f>'BE12'!$D$470</f>
        <v>0</v>
      </c>
      <c r="R22" s="106">
        <f>'BE12'!$D$506</f>
        <v>0</v>
      </c>
      <c r="S22" s="106">
        <f>'BE12'!$D$542</f>
        <v>0</v>
      </c>
      <c r="T22" s="106">
        <f>'BE12'!$D$578</f>
        <v>0</v>
      </c>
      <c r="U22" s="106">
        <f>'BE12'!$D$614</f>
        <v>0</v>
      </c>
      <c r="V22" s="107">
        <f>'BE12'!$D$650</f>
        <v>0</v>
      </c>
      <c r="W22" s="106">
        <f>'BE12'!$D$686</f>
        <v>0</v>
      </c>
      <c r="X22" s="106">
        <f>'BE12'!$D$722</f>
        <v>0</v>
      </c>
      <c r="Y22" s="108">
        <f>'BE12'!$D$758</f>
        <v>0</v>
      </c>
    </row>
    <row r="23" spans="2:25" x14ac:dyDescent="0.35">
      <c r="B23" s="63" t="str">
        <f>'BE List'!B19&amp;". "&amp;'BE List'!E19</f>
        <v xml:space="preserve">13. </v>
      </c>
      <c r="C23" s="97">
        <f>ROUND(D23*Instructions!$C$10,2)</f>
        <v>0</v>
      </c>
      <c r="D23" s="98">
        <f t="shared" si="2"/>
        <v>0</v>
      </c>
      <c r="E23" s="67">
        <f t="shared" si="3"/>
        <v>0</v>
      </c>
      <c r="F23" s="105">
        <f>'BE13'!$D$74</f>
        <v>0</v>
      </c>
      <c r="G23" s="106">
        <f>'BE13'!$D$110</f>
        <v>0</v>
      </c>
      <c r="H23" s="106">
        <f>'BE13'!$D$146</f>
        <v>0</v>
      </c>
      <c r="I23" s="106">
        <f>'BE13'!$D$182</f>
        <v>0</v>
      </c>
      <c r="J23" s="106">
        <f>'BE13'!$D$218</f>
        <v>0</v>
      </c>
      <c r="K23" s="106">
        <f>'BE13'!$D$254</f>
        <v>0</v>
      </c>
      <c r="L23" s="106">
        <f>'BE13'!$D$290</f>
        <v>0</v>
      </c>
      <c r="M23" s="106">
        <f>'BE13'!$D$326</f>
        <v>0</v>
      </c>
      <c r="N23" s="106">
        <f>'BE13'!$D$362</f>
        <v>0</v>
      </c>
      <c r="O23" s="106">
        <f>'BE13'!$D$398</f>
        <v>0</v>
      </c>
      <c r="P23" s="106">
        <f>'BE13'!$D$434</f>
        <v>0</v>
      </c>
      <c r="Q23" s="106">
        <f>'BE13'!$D$470</f>
        <v>0</v>
      </c>
      <c r="R23" s="106">
        <f>'BE13'!$D$506</f>
        <v>0</v>
      </c>
      <c r="S23" s="106">
        <f>'BE13'!$D$542</f>
        <v>0</v>
      </c>
      <c r="T23" s="106">
        <f>'BE13'!$D$578</f>
        <v>0</v>
      </c>
      <c r="U23" s="106">
        <f>'BE13'!$D$614</f>
        <v>0</v>
      </c>
      <c r="V23" s="107">
        <f>'BE13'!$D$650</f>
        <v>0</v>
      </c>
      <c r="W23" s="106">
        <f>'BE13'!$D$686</f>
        <v>0</v>
      </c>
      <c r="X23" s="106">
        <f>'BE13'!$D$722</f>
        <v>0</v>
      </c>
      <c r="Y23" s="108">
        <f>'BE13'!$D$758</f>
        <v>0</v>
      </c>
    </row>
    <row r="24" spans="2:25" x14ac:dyDescent="0.35">
      <c r="B24" s="63" t="str">
        <f>'BE List'!B20&amp;". "&amp;'BE List'!E20</f>
        <v xml:space="preserve">14. </v>
      </c>
      <c r="C24" s="97">
        <f>ROUND(D24*Instructions!$C$10,2)</f>
        <v>0</v>
      </c>
      <c r="D24" s="98">
        <f t="shared" si="2"/>
        <v>0</v>
      </c>
      <c r="E24" s="67">
        <f t="shared" si="3"/>
        <v>0</v>
      </c>
      <c r="F24" s="105">
        <f>'BE14'!$D$74</f>
        <v>0</v>
      </c>
      <c r="G24" s="106">
        <f>'BE14'!$D$110</f>
        <v>0</v>
      </c>
      <c r="H24" s="106">
        <f>'BE14'!$D$146</f>
        <v>0</v>
      </c>
      <c r="I24" s="106">
        <f>'BE14'!$D$182</f>
        <v>0</v>
      </c>
      <c r="J24" s="106">
        <f>'BE14'!$D$218</f>
        <v>0</v>
      </c>
      <c r="K24" s="106">
        <f>'BE14'!$D$254</f>
        <v>0</v>
      </c>
      <c r="L24" s="106">
        <f>'BE14'!$D$290</f>
        <v>0</v>
      </c>
      <c r="M24" s="106">
        <f>'BE14'!$D$326</f>
        <v>0</v>
      </c>
      <c r="N24" s="106">
        <f>'BE14'!$D$362</f>
        <v>0</v>
      </c>
      <c r="O24" s="106">
        <f>'BE14'!$D$398</f>
        <v>0</v>
      </c>
      <c r="P24" s="106">
        <f>'BE14'!$D$434</f>
        <v>0</v>
      </c>
      <c r="Q24" s="106">
        <f>'BE14'!$D$470</f>
        <v>0</v>
      </c>
      <c r="R24" s="106">
        <f>'BE14'!$D$506</f>
        <v>0</v>
      </c>
      <c r="S24" s="106">
        <f>'BE14'!$D$542</f>
        <v>0</v>
      </c>
      <c r="T24" s="106">
        <f>'BE14'!$D$578</f>
        <v>0</v>
      </c>
      <c r="U24" s="106">
        <f>'BE14'!$D$614</f>
        <v>0</v>
      </c>
      <c r="V24" s="107">
        <f>'BE14'!$D$650</f>
        <v>0</v>
      </c>
      <c r="W24" s="106">
        <f>'BE14'!$D$686</f>
        <v>0</v>
      </c>
      <c r="X24" s="106">
        <f>'BE14'!$D$722</f>
        <v>0</v>
      </c>
      <c r="Y24" s="108">
        <f>'BE14'!$D$758</f>
        <v>0</v>
      </c>
    </row>
    <row r="25" spans="2:25" x14ac:dyDescent="0.35">
      <c r="B25" s="63" t="str">
        <f>'BE List'!B21&amp;". "&amp;'BE List'!E21</f>
        <v xml:space="preserve">15. </v>
      </c>
      <c r="C25" s="97">
        <f>ROUND(D25*Instructions!$C$10,2)</f>
        <v>0</v>
      </c>
      <c r="D25" s="98">
        <f t="shared" si="2"/>
        <v>0</v>
      </c>
      <c r="E25" s="67">
        <f t="shared" si="3"/>
        <v>0</v>
      </c>
      <c r="F25" s="105">
        <f>'BE15'!$D$74</f>
        <v>0</v>
      </c>
      <c r="G25" s="106">
        <f>'BE15'!$D$110</f>
        <v>0</v>
      </c>
      <c r="H25" s="106">
        <f>'BE15'!$D$146</f>
        <v>0</v>
      </c>
      <c r="I25" s="106">
        <f>'BE15'!$D$182</f>
        <v>0</v>
      </c>
      <c r="J25" s="106">
        <f>'BE15'!$D$218</f>
        <v>0</v>
      </c>
      <c r="K25" s="106">
        <f>'BE15'!$D$254</f>
        <v>0</v>
      </c>
      <c r="L25" s="106">
        <f>'BE15'!$D$290</f>
        <v>0</v>
      </c>
      <c r="M25" s="106">
        <f>'BE15'!$D$326</f>
        <v>0</v>
      </c>
      <c r="N25" s="106">
        <f>'BE15'!$D$362</f>
        <v>0</v>
      </c>
      <c r="O25" s="106">
        <f>'BE15'!$D$398</f>
        <v>0</v>
      </c>
      <c r="P25" s="106">
        <f>'BE15'!$D$434</f>
        <v>0</v>
      </c>
      <c r="Q25" s="106">
        <f>'BE15'!$D$470</f>
        <v>0</v>
      </c>
      <c r="R25" s="106">
        <f>'BE15'!$D$506</f>
        <v>0</v>
      </c>
      <c r="S25" s="106">
        <f>'BE15'!$D$542</f>
        <v>0</v>
      </c>
      <c r="T25" s="106">
        <f>'BE15'!$D$578</f>
        <v>0</v>
      </c>
      <c r="U25" s="106">
        <f>'BE15'!$D$614</f>
        <v>0</v>
      </c>
      <c r="V25" s="107">
        <f>'BE15'!$D$650</f>
        <v>0</v>
      </c>
      <c r="W25" s="106">
        <f>'BE15'!$D$686</f>
        <v>0</v>
      </c>
      <c r="X25" s="106">
        <f>'BE15'!$D$722</f>
        <v>0</v>
      </c>
      <c r="Y25" s="108">
        <f>'BE15'!$D$758</f>
        <v>0</v>
      </c>
    </row>
    <row r="26" spans="2:25" x14ac:dyDescent="0.35">
      <c r="B26" s="63" t="str">
        <f>'BE List'!B22&amp;". "&amp;'BE List'!E22</f>
        <v xml:space="preserve">16. </v>
      </c>
      <c r="C26" s="97">
        <f>ROUND(D26*Instructions!$C$10,2)</f>
        <v>0</v>
      </c>
      <c r="D26" s="98">
        <f t="shared" si="2"/>
        <v>0</v>
      </c>
      <c r="E26" s="67">
        <f t="shared" si="3"/>
        <v>0</v>
      </c>
      <c r="F26" s="105">
        <f>'BE16'!$D$74</f>
        <v>0</v>
      </c>
      <c r="G26" s="106">
        <f>'BE16'!$D$110</f>
        <v>0</v>
      </c>
      <c r="H26" s="106">
        <f>'BE16'!$D$146</f>
        <v>0</v>
      </c>
      <c r="I26" s="106">
        <f>'BE16'!$D$182</f>
        <v>0</v>
      </c>
      <c r="J26" s="106">
        <f>'BE16'!$D$218</f>
        <v>0</v>
      </c>
      <c r="K26" s="106">
        <f>'BE16'!$D$254</f>
        <v>0</v>
      </c>
      <c r="L26" s="106">
        <f>'BE16'!$D$290</f>
        <v>0</v>
      </c>
      <c r="M26" s="106">
        <f>'BE16'!$D$326</f>
        <v>0</v>
      </c>
      <c r="N26" s="106">
        <f>'BE16'!$D$362</f>
        <v>0</v>
      </c>
      <c r="O26" s="106">
        <f>'BE16'!$D$398</f>
        <v>0</v>
      </c>
      <c r="P26" s="106">
        <f>'BE16'!$D$434</f>
        <v>0</v>
      </c>
      <c r="Q26" s="106">
        <f>'BE16'!$D$470</f>
        <v>0</v>
      </c>
      <c r="R26" s="106">
        <f>'BE16'!$D$506</f>
        <v>0</v>
      </c>
      <c r="S26" s="106">
        <f>'BE16'!$D$542</f>
        <v>0</v>
      </c>
      <c r="T26" s="106">
        <f>'BE16'!$D$578</f>
        <v>0</v>
      </c>
      <c r="U26" s="106">
        <f>'BE16'!$D$614</f>
        <v>0</v>
      </c>
      <c r="V26" s="107">
        <f>'BE16'!$D$650</f>
        <v>0</v>
      </c>
      <c r="W26" s="106">
        <f>'BE16'!$D$686</f>
        <v>0</v>
      </c>
      <c r="X26" s="106">
        <f>'BE16'!$D$722</f>
        <v>0</v>
      </c>
      <c r="Y26" s="108">
        <f>'BE16'!$D$758</f>
        <v>0</v>
      </c>
    </row>
    <row r="27" spans="2:25" x14ac:dyDescent="0.35">
      <c r="B27" s="63" t="str">
        <f>'BE List'!B23&amp;". "&amp;'BE List'!E23</f>
        <v xml:space="preserve">17. </v>
      </c>
      <c r="C27" s="97">
        <f>ROUND(D27*Instructions!$C$10,2)</f>
        <v>0</v>
      </c>
      <c r="D27" s="98">
        <f t="shared" si="2"/>
        <v>0</v>
      </c>
      <c r="E27" s="67">
        <f t="shared" si="3"/>
        <v>0</v>
      </c>
      <c r="F27" s="105">
        <f>'BE17'!$D$74</f>
        <v>0</v>
      </c>
      <c r="G27" s="106">
        <f>'BE17'!$D$110</f>
        <v>0</v>
      </c>
      <c r="H27" s="106">
        <f>'BE17'!$D$146</f>
        <v>0</v>
      </c>
      <c r="I27" s="106">
        <f>'BE17'!$D$182</f>
        <v>0</v>
      </c>
      <c r="J27" s="106">
        <f>'BE17'!$D$218</f>
        <v>0</v>
      </c>
      <c r="K27" s="106">
        <f>'BE17'!$D$254</f>
        <v>0</v>
      </c>
      <c r="L27" s="106">
        <f>'BE17'!$D$290</f>
        <v>0</v>
      </c>
      <c r="M27" s="106">
        <f>'BE17'!$D$326</f>
        <v>0</v>
      </c>
      <c r="N27" s="106">
        <f>'BE17'!$D$362</f>
        <v>0</v>
      </c>
      <c r="O27" s="106">
        <f>'BE17'!$D$398</f>
        <v>0</v>
      </c>
      <c r="P27" s="106">
        <f>'BE17'!$D$434</f>
        <v>0</v>
      </c>
      <c r="Q27" s="106">
        <f>'BE17'!$D$470</f>
        <v>0</v>
      </c>
      <c r="R27" s="106">
        <f>'BE17'!$D$506</f>
        <v>0</v>
      </c>
      <c r="S27" s="106">
        <f>'BE17'!$D$542</f>
        <v>0</v>
      </c>
      <c r="T27" s="106">
        <f>'BE17'!$D$578</f>
        <v>0</v>
      </c>
      <c r="U27" s="106">
        <f>'BE17'!$D$614</f>
        <v>0</v>
      </c>
      <c r="V27" s="107">
        <f>'BE17'!$D$650</f>
        <v>0</v>
      </c>
      <c r="W27" s="106">
        <f>'BE17'!$D$686</f>
        <v>0</v>
      </c>
      <c r="X27" s="106">
        <f>'BE17'!$D$722</f>
        <v>0</v>
      </c>
      <c r="Y27" s="108">
        <f>'BE17'!$D$758</f>
        <v>0</v>
      </c>
    </row>
    <row r="28" spans="2:25" x14ac:dyDescent="0.35">
      <c r="B28" s="63" t="str">
        <f>'BE List'!B24&amp;". "&amp;'BE List'!E24</f>
        <v xml:space="preserve">18. </v>
      </c>
      <c r="C28" s="97">
        <f>ROUND(D28*Instructions!$C$10,2)</f>
        <v>0</v>
      </c>
      <c r="D28" s="98">
        <f t="shared" si="2"/>
        <v>0</v>
      </c>
      <c r="E28" s="67">
        <f t="shared" si="3"/>
        <v>0</v>
      </c>
      <c r="F28" s="105">
        <f>'BE18'!$D$74</f>
        <v>0</v>
      </c>
      <c r="G28" s="106">
        <f>'BE18'!$D$110</f>
        <v>0</v>
      </c>
      <c r="H28" s="106">
        <f>'BE18'!$D$146</f>
        <v>0</v>
      </c>
      <c r="I28" s="106">
        <f>'BE18'!$D$182</f>
        <v>0</v>
      </c>
      <c r="J28" s="106">
        <f>'BE18'!$D$218</f>
        <v>0</v>
      </c>
      <c r="K28" s="106">
        <f>'BE18'!$D$254</f>
        <v>0</v>
      </c>
      <c r="L28" s="106">
        <f>'BE18'!$D$290</f>
        <v>0</v>
      </c>
      <c r="M28" s="106">
        <f>'BE18'!$D$326</f>
        <v>0</v>
      </c>
      <c r="N28" s="106">
        <f>'BE18'!$D$362</f>
        <v>0</v>
      </c>
      <c r="O28" s="106">
        <f>'BE18'!$D$398</f>
        <v>0</v>
      </c>
      <c r="P28" s="106">
        <f>'BE18'!$D$434</f>
        <v>0</v>
      </c>
      <c r="Q28" s="106">
        <f>'BE18'!$D$470</f>
        <v>0</v>
      </c>
      <c r="R28" s="106">
        <f>'BE18'!$D$506</f>
        <v>0</v>
      </c>
      <c r="S28" s="106">
        <f>'BE18'!$D$542</f>
        <v>0</v>
      </c>
      <c r="T28" s="106">
        <f>'BE18'!$D$578</f>
        <v>0</v>
      </c>
      <c r="U28" s="106">
        <f>'BE18'!$D$614</f>
        <v>0</v>
      </c>
      <c r="V28" s="107">
        <f>'BE18'!$D$650</f>
        <v>0</v>
      </c>
      <c r="W28" s="106">
        <f>'BE18'!$D$686</f>
        <v>0</v>
      </c>
      <c r="X28" s="106">
        <f>'BE18'!$D$722</f>
        <v>0</v>
      </c>
      <c r="Y28" s="108">
        <f>'BE18'!$D$758</f>
        <v>0</v>
      </c>
    </row>
    <row r="29" spans="2:25" x14ac:dyDescent="0.35">
      <c r="B29" s="63" t="str">
        <f>'BE List'!B25&amp;". "&amp;'BE List'!E25</f>
        <v xml:space="preserve">19. </v>
      </c>
      <c r="C29" s="97">
        <f>ROUND(D29*Instructions!$C$10,2)</f>
        <v>0</v>
      </c>
      <c r="D29" s="98">
        <f t="shared" si="2"/>
        <v>0</v>
      </c>
      <c r="E29" s="67">
        <f t="shared" si="3"/>
        <v>0</v>
      </c>
      <c r="F29" s="105">
        <f>'BE19'!$D$74</f>
        <v>0</v>
      </c>
      <c r="G29" s="106">
        <f>'BE19'!$D$110</f>
        <v>0</v>
      </c>
      <c r="H29" s="106">
        <f>'BE19'!$D$146</f>
        <v>0</v>
      </c>
      <c r="I29" s="106">
        <f>'BE19'!$D$182</f>
        <v>0</v>
      </c>
      <c r="J29" s="106">
        <f>'BE19'!$D$218</f>
        <v>0</v>
      </c>
      <c r="K29" s="106">
        <f>'BE19'!$D$254</f>
        <v>0</v>
      </c>
      <c r="L29" s="106">
        <f>'BE19'!$D$290</f>
        <v>0</v>
      </c>
      <c r="M29" s="106">
        <f>'BE19'!$D$326</f>
        <v>0</v>
      </c>
      <c r="N29" s="106">
        <f>'BE19'!$D$362</f>
        <v>0</v>
      </c>
      <c r="O29" s="106">
        <f>'BE19'!$D$398</f>
        <v>0</v>
      </c>
      <c r="P29" s="106">
        <f>'BE19'!$D$434</f>
        <v>0</v>
      </c>
      <c r="Q29" s="106">
        <f>'BE19'!$D$470</f>
        <v>0</v>
      </c>
      <c r="R29" s="106">
        <f>'BE19'!$D$506</f>
        <v>0</v>
      </c>
      <c r="S29" s="106">
        <f>'BE19'!$D$542</f>
        <v>0</v>
      </c>
      <c r="T29" s="106">
        <f>'BE19'!$D$578</f>
        <v>0</v>
      </c>
      <c r="U29" s="106">
        <f>'BE19'!$D$614</f>
        <v>0</v>
      </c>
      <c r="V29" s="107">
        <f>'BE19'!$D$650</f>
        <v>0</v>
      </c>
      <c r="W29" s="106">
        <f>'BE19'!$D$686</f>
        <v>0</v>
      </c>
      <c r="X29" s="106">
        <f>'BE19'!$D$722</f>
        <v>0</v>
      </c>
      <c r="Y29" s="108">
        <f>'BE19'!$D$758</f>
        <v>0</v>
      </c>
    </row>
    <row r="30" spans="2:25" x14ac:dyDescent="0.35">
      <c r="B30" s="63" t="str">
        <f>'BE List'!B26&amp;". "&amp;'BE List'!E26</f>
        <v xml:space="preserve">20. </v>
      </c>
      <c r="C30" s="97">
        <f>ROUND(D30*Instructions!$C$10,2)</f>
        <v>0</v>
      </c>
      <c r="D30" s="98">
        <f t="shared" si="2"/>
        <v>0</v>
      </c>
      <c r="E30" s="67">
        <f t="shared" si="3"/>
        <v>0</v>
      </c>
      <c r="F30" s="105">
        <f>'BE20'!$D$74</f>
        <v>0</v>
      </c>
      <c r="G30" s="106">
        <f>'BE20'!$D$110</f>
        <v>0</v>
      </c>
      <c r="H30" s="106">
        <f>'BE20'!$D$146</f>
        <v>0</v>
      </c>
      <c r="I30" s="106">
        <f>'BE20'!$D$182</f>
        <v>0</v>
      </c>
      <c r="J30" s="106">
        <f>'BE20'!$D$218</f>
        <v>0</v>
      </c>
      <c r="K30" s="106">
        <f>'BE20'!$D$254</f>
        <v>0</v>
      </c>
      <c r="L30" s="106">
        <f>'BE20'!$D$290</f>
        <v>0</v>
      </c>
      <c r="M30" s="106">
        <f>'BE20'!$D$326</f>
        <v>0</v>
      </c>
      <c r="N30" s="106">
        <f>'BE20'!$D$362</f>
        <v>0</v>
      </c>
      <c r="O30" s="106">
        <f>'BE20'!$D$398</f>
        <v>0</v>
      </c>
      <c r="P30" s="106">
        <f>'BE20'!$D$434</f>
        <v>0</v>
      </c>
      <c r="Q30" s="106">
        <f>'BE20'!$D$470</f>
        <v>0</v>
      </c>
      <c r="R30" s="106">
        <f>'BE20'!$D$506</f>
        <v>0</v>
      </c>
      <c r="S30" s="106">
        <f>'BE20'!$D$542</f>
        <v>0</v>
      </c>
      <c r="T30" s="106">
        <f>'BE20'!$D$578</f>
        <v>0</v>
      </c>
      <c r="U30" s="106">
        <f>'BE20'!$D$614</f>
        <v>0</v>
      </c>
      <c r="V30" s="107">
        <f>'BE20'!$D$650</f>
        <v>0</v>
      </c>
      <c r="W30" s="106">
        <f>'BE20'!$D$686</f>
        <v>0</v>
      </c>
      <c r="X30" s="106">
        <f>'BE20'!$D$722</f>
        <v>0</v>
      </c>
      <c r="Y30" s="108">
        <f>'BE20'!$D$758</f>
        <v>0</v>
      </c>
    </row>
    <row r="31" spans="2:25" x14ac:dyDescent="0.35">
      <c r="B31" s="63" t="str">
        <f>'BE List'!B27&amp;". "&amp;'BE List'!E27</f>
        <v xml:space="preserve">21. </v>
      </c>
      <c r="C31" s="97">
        <f>ROUND(D31*Instructions!$C$10,2)</f>
        <v>0</v>
      </c>
      <c r="D31" s="98">
        <f t="shared" si="2"/>
        <v>0</v>
      </c>
      <c r="E31" s="67">
        <f t="shared" si="3"/>
        <v>0</v>
      </c>
      <c r="F31" s="105">
        <f>'BE21'!$D$74</f>
        <v>0</v>
      </c>
      <c r="G31" s="106">
        <f>'BE21'!$D$110</f>
        <v>0</v>
      </c>
      <c r="H31" s="106">
        <f>'BE21'!$D$146</f>
        <v>0</v>
      </c>
      <c r="I31" s="106">
        <f>'BE21'!$D$182</f>
        <v>0</v>
      </c>
      <c r="J31" s="106">
        <f>'BE21'!$D$218</f>
        <v>0</v>
      </c>
      <c r="K31" s="106">
        <f>'BE21'!$D$254</f>
        <v>0</v>
      </c>
      <c r="L31" s="106">
        <f>'BE21'!$D$290</f>
        <v>0</v>
      </c>
      <c r="M31" s="106">
        <f>'BE21'!$D$326</f>
        <v>0</v>
      </c>
      <c r="N31" s="106">
        <f>'BE21'!$D$362</f>
        <v>0</v>
      </c>
      <c r="O31" s="106">
        <f>'BE21'!$D$398</f>
        <v>0</v>
      </c>
      <c r="P31" s="106">
        <f>'BE21'!$D$434</f>
        <v>0</v>
      </c>
      <c r="Q31" s="106">
        <f>'BE21'!$D$470</f>
        <v>0</v>
      </c>
      <c r="R31" s="106">
        <f>'BE21'!$D$506</f>
        <v>0</v>
      </c>
      <c r="S31" s="106">
        <f>'BE21'!$D$542</f>
        <v>0</v>
      </c>
      <c r="T31" s="106">
        <f>'BE21'!$D$578</f>
        <v>0</v>
      </c>
      <c r="U31" s="106">
        <f>'BE21'!$D$614</f>
        <v>0</v>
      </c>
      <c r="V31" s="107">
        <f>'BE21'!$D$650</f>
        <v>0</v>
      </c>
      <c r="W31" s="106">
        <f>'BE21'!$D$686</f>
        <v>0</v>
      </c>
      <c r="X31" s="106">
        <f>'BE21'!$D$722</f>
        <v>0</v>
      </c>
      <c r="Y31" s="108">
        <f>'BE21'!$D$758</f>
        <v>0</v>
      </c>
    </row>
    <row r="32" spans="2:25" x14ac:dyDescent="0.35">
      <c r="B32" s="63" t="str">
        <f>'BE List'!B28&amp;". "&amp;'BE List'!E28</f>
        <v xml:space="preserve">22. </v>
      </c>
      <c r="C32" s="97">
        <f>ROUND(D32*Instructions!$C$10,2)</f>
        <v>0</v>
      </c>
      <c r="D32" s="98">
        <f t="shared" si="2"/>
        <v>0</v>
      </c>
      <c r="E32" s="67">
        <f t="shared" si="3"/>
        <v>0</v>
      </c>
      <c r="F32" s="105">
        <f>'BE22'!$D$74</f>
        <v>0</v>
      </c>
      <c r="G32" s="106">
        <f>'BE22'!$D$110</f>
        <v>0</v>
      </c>
      <c r="H32" s="106">
        <f>'BE22'!$D$146</f>
        <v>0</v>
      </c>
      <c r="I32" s="106">
        <f>'BE22'!$D$182</f>
        <v>0</v>
      </c>
      <c r="J32" s="106">
        <f>'BE22'!$D$218</f>
        <v>0</v>
      </c>
      <c r="K32" s="106">
        <f>'BE22'!$D$254</f>
        <v>0</v>
      </c>
      <c r="L32" s="106">
        <f>'BE22'!$D$290</f>
        <v>0</v>
      </c>
      <c r="M32" s="106">
        <f>'BE22'!$D$326</f>
        <v>0</v>
      </c>
      <c r="N32" s="106">
        <f>'BE22'!$D$362</f>
        <v>0</v>
      </c>
      <c r="O32" s="106">
        <f>'BE22'!$D$398</f>
        <v>0</v>
      </c>
      <c r="P32" s="106">
        <f>'BE22'!$D$434</f>
        <v>0</v>
      </c>
      <c r="Q32" s="106">
        <f>'BE22'!$D$470</f>
        <v>0</v>
      </c>
      <c r="R32" s="106">
        <f>'BE22'!$D$506</f>
        <v>0</v>
      </c>
      <c r="S32" s="106">
        <f>'BE22'!$D$542</f>
        <v>0</v>
      </c>
      <c r="T32" s="106">
        <f>'BE22'!$D$578</f>
        <v>0</v>
      </c>
      <c r="U32" s="106">
        <f>'BE22'!$D$614</f>
        <v>0</v>
      </c>
      <c r="V32" s="107">
        <f>'BE22'!$D$650</f>
        <v>0</v>
      </c>
      <c r="W32" s="106">
        <f>'BE22'!$D$686</f>
        <v>0</v>
      </c>
      <c r="X32" s="106">
        <f>'BE22'!$D$722</f>
        <v>0</v>
      </c>
      <c r="Y32" s="108">
        <f>'BE22'!$D$758</f>
        <v>0</v>
      </c>
    </row>
    <row r="33" spans="2:25" x14ac:dyDescent="0.35">
      <c r="B33" s="63" t="str">
        <f>'BE List'!B29&amp;". "&amp;'BE List'!E29</f>
        <v xml:space="preserve">23. </v>
      </c>
      <c r="C33" s="97">
        <f>ROUND(D33*Instructions!$C$10,2)</f>
        <v>0</v>
      </c>
      <c r="D33" s="98">
        <f t="shared" si="2"/>
        <v>0</v>
      </c>
      <c r="E33" s="67">
        <f t="shared" si="3"/>
        <v>0</v>
      </c>
      <c r="F33" s="105">
        <f>'BE23'!$D$74</f>
        <v>0</v>
      </c>
      <c r="G33" s="106">
        <f>'BE23'!$D$110</f>
        <v>0</v>
      </c>
      <c r="H33" s="106">
        <f>'BE23'!$D$146</f>
        <v>0</v>
      </c>
      <c r="I33" s="106">
        <f>'BE23'!$D$182</f>
        <v>0</v>
      </c>
      <c r="J33" s="106">
        <f>'BE23'!$D$218</f>
        <v>0</v>
      </c>
      <c r="K33" s="106">
        <f>'BE23'!$D$254</f>
        <v>0</v>
      </c>
      <c r="L33" s="106">
        <f>'BE23'!$D$290</f>
        <v>0</v>
      </c>
      <c r="M33" s="106">
        <f>'BE23'!$D$326</f>
        <v>0</v>
      </c>
      <c r="N33" s="106">
        <f>'BE23'!$D$362</f>
        <v>0</v>
      </c>
      <c r="O33" s="106">
        <f>'BE23'!$D$398</f>
        <v>0</v>
      </c>
      <c r="P33" s="106">
        <f>'BE23'!$D$434</f>
        <v>0</v>
      </c>
      <c r="Q33" s="106">
        <f>'BE23'!$D$470</f>
        <v>0</v>
      </c>
      <c r="R33" s="106">
        <f>'BE23'!$D$506</f>
        <v>0</v>
      </c>
      <c r="S33" s="106">
        <f>'BE23'!$D$542</f>
        <v>0</v>
      </c>
      <c r="T33" s="106">
        <f>'BE23'!$D$578</f>
        <v>0</v>
      </c>
      <c r="U33" s="106">
        <f>'BE23'!$D$614</f>
        <v>0</v>
      </c>
      <c r="V33" s="107">
        <f>'BE23'!$D$650</f>
        <v>0</v>
      </c>
      <c r="W33" s="106">
        <f>'BE23'!$D$686</f>
        <v>0</v>
      </c>
      <c r="X33" s="106">
        <f>'BE23'!$D$722</f>
        <v>0</v>
      </c>
      <c r="Y33" s="108">
        <f>'BE23'!$D$758</f>
        <v>0</v>
      </c>
    </row>
    <row r="34" spans="2:25" x14ac:dyDescent="0.35">
      <c r="B34" s="63" t="str">
        <f>'BE List'!B30&amp;". "&amp;'BE List'!E30</f>
        <v xml:space="preserve">24. </v>
      </c>
      <c r="C34" s="97">
        <f>ROUND(D34*Instructions!$C$10,2)</f>
        <v>0</v>
      </c>
      <c r="D34" s="98">
        <f t="shared" si="2"/>
        <v>0</v>
      </c>
      <c r="E34" s="67">
        <f t="shared" si="3"/>
        <v>0</v>
      </c>
      <c r="F34" s="105">
        <f>'BE24'!$D$74</f>
        <v>0</v>
      </c>
      <c r="G34" s="106">
        <f>'BE24'!$D$110</f>
        <v>0</v>
      </c>
      <c r="H34" s="106">
        <f>'BE24'!$D$146</f>
        <v>0</v>
      </c>
      <c r="I34" s="106">
        <f>'BE24'!$D$182</f>
        <v>0</v>
      </c>
      <c r="J34" s="106">
        <f>'BE24'!$D$218</f>
        <v>0</v>
      </c>
      <c r="K34" s="106">
        <f>'BE24'!$D$254</f>
        <v>0</v>
      </c>
      <c r="L34" s="106">
        <f>'BE24'!$D$290</f>
        <v>0</v>
      </c>
      <c r="M34" s="106">
        <f>'BE24'!$D$326</f>
        <v>0</v>
      </c>
      <c r="N34" s="106">
        <f>'BE24'!$D$362</f>
        <v>0</v>
      </c>
      <c r="O34" s="106">
        <f>'BE24'!$D$398</f>
        <v>0</v>
      </c>
      <c r="P34" s="106">
        <f>'BE24'!$D$434</f>
        <v>0</v>
      </c>
      <c r="Q34" s="106">
        <f>'BE24'!$D$470</f>
        <v>0</v>
      </c>
      <c r="R34" s="106">
        <f>'BE24'!$D$506</f>
        <v>0</v>
      </c>
      <c r="S34" s="106">
        <f>'BE24'!$D$542</f>
        <v>0</v>
      </c>
      <c r="T34" s="106">
        <f>'BE24'!$D$578</f>
        <v>0</v>
      </c>
      <c r="U34" s="106">
        <f>'BE24'!$D$614</f>
        <v>0</v>
      </c>
      <c r="V34" s="107">
        <f>'BE24'!$D$650</f>
        <v>0</v>
      </c>
      <c r="W34" s="106">
        <f>'BE24'!$D$686</f>
        <v>0</v>
      </c>
      <c r="X34" s="106">
        <f>'BE24'!$D$722</f>
        <v>0</v>
      </c>
      <c r="Y34" s="108">
        <f>'BE24'!$D$758</f>
        <v>0</v>
      </c>
    </row>
    <row r="35" spans="2:25" x14ac:dyDescent="0.35">
      <c r="B35" s="63" t="str">
        <f>'BE List'!B31&amp;". "&amp;'BE List'!E31</f>
        <v xml:space="preserve">25. </v>
      </c>
      <c r="C35" s="97">
        <f>ROUND(D35*Instructions!$C$10,2)</f>
        <v>0</v>
      </c>
      <c r="D35" s="98">
        <f t="shared" si="2"/>
        <v>0</v>
      </c>
      <c r="E35" s="67">
        <f t="shared" si="3"/>
        <v>0</v>
      </c>
      <c r="F35" s="105">
        <f>'BE25'!$D$74</f>
        <v>0</v>
      </c>
      <c r="G35" s="106">
        <f>'BE25'!$D$110</f>
        <v>0</v>
      </c>
      <c r="H35" s="106">
        <f>'BE25'!$D$146</f>
        <v>0</v>
      </c>
      <c r="I35" s="106">
        <f>'BE25'!$D$182</f>
        <v>0</v>
      </c>
      <c r="J35" s="106">
        <f>'BE25'!$D$218</f>
        <v>0</v>
      </c>
      <c r="K35" s="106">
        <f>'BE25'!$D$254</f>
        <v>0</v>
      </c>
      <c r="L35" s="106">
        <f>'BE25'!$D$290</f>
        <v>0</v>
      </c>
      <c r="M35" s="106">
        <f>'BE25'!$D$326</f>
        <v>0</v>
      </c>
      <c r="N35" s="106">
        <f>'BE25'!$D$362</f>
        <v>0</v>
      </c>
      <c r="O35" s="106">
        <f>'BE25'!$D$398</f>
        <v>0</v>
      </c>
      <c r="P35" s="106">
        <f>'BE25'!$D$434</f>
        <v>0</v>
      </c>
      <c r="Q35" s="106">
        <f>'BE25'!$D$470</f>
        <v>0</v>
      </c>
      <c r="R35" s="106">
        <f>'BE25'!$D$506</f>
        <v>0</v>
      </c>
      <c r="S35" s="106">
        <f>'BE25'!$D$542</f>
        <v>0</v>
      </c>
      <c r="T35" s="106">
        <f>'BE25'!$D$578</f>
        <v>0</v>
      </c>
      <c r="U35" s="106">
        <f>'BE25'!$D$614</f>
        <v>0</v>
      </c>
      <c r="V35" s="107">
        <f>'BE25'!$D$650</f>
        <v>0</v>
      </c>
      <c r="W35" s="106">
        <f>'BE25'!$D$686</f>
        <v>0</v>
      </c>
      <c r="X35" s="106">
        <f>'BE25'!$D$722</f>
        <v>0</v>
      </c>
      <c r="Y35" s="108">
        <f>'BE25'!$D$758</f>
        <v>0</v>
      </c>
    </row>
    <row r="36" spans="2:25" x14ac:dyDescent="0.35">
      <c r="B36" s="63" t="str">
        <f>'BE List'!B32&amp;". "&amp;'BE List'!E32</f>
        <v xml:space="preserve">26. </v>
      </c>
      <c r="C36" s="97">
        <f>ROUND(D36*Instructions!$C$10,2)</f>
        <v>0</v>
      </c>
      <c r="D36" s="98">
        <f t="shared" si="2"/>
        <v>0</v>
      </c>
      <c r="E36" s="67">
        <f t="shared" si="3"/>
        <v>0</v>
      </c>
      <c r="F36" s="105">
        <f>'BE26'!$D$74</f>
        <v>0</v>
      </c>
      <c r="G36" s="106">
        <f>'BE26'!$D$110</f>
        <v>0</v>
      </c>
      <c r="H36" s="106">
        <f>'BE26'!$D$146</f>
        <v>0</v>
      </c>
      <c r="I36" s="106">
        <f>'BE26'!$D$182</f>
        <v>0</v>
      </c>
      <c r="J36" s="106">
        <f>'BE26'!$D$218</f>
        <v>0</v>
      </c>
      <c r="K36" s="106">
        <f>'BE26'!$D$254</f>
        <v>0</v>
      </c>
      <c r="L36" s="106">
        <f>'BE26'!$D$290</f>
        <v>0</v>
      </c>
      <c r="M36" s="106">
        <f>'BE26'!$D$326</f>
        <v>0</v>
      </c>
      <c r="N36" s="106">
        <f>'BE26'!$D$362</f>
        <v>0</v>
      </c>
      <c r="O36" s="106">
        <f>'BE26'!$D$398</f>
        <v>0</v>
      </c>
      <c r="P36" s="106">
        <f>'BE26'!$D$434</f>
        <v>0</v>
      </c>
      <c r="Q36" s="106">
        <f>'BE26'!$D$470</f>
        <v>0</v>
      </c>
      <c r="R36" s="106">
        <f>'BE26'!$D$506</f>
        <v>0</v>
      </c>
      <c r="S36" s="106">
        <f>'BE26'!$D$542</f>
        <v>0</v>
      </c>
      <c r="T36" s="106">
        <f>'BE26'!$D$578</f>
        <v>0</v>
      </c>
      <c r="U36" s="106">
        <f>'BE26'!$D$614</f>
        <v>0</v>
      </c>
      <c r="V36" s="107">
        <f>'BE26'!$D$650</f>
        <v>0</v>
      </c>
      <c r="W36" s="106">
        <f>'BE26'!$D$686</f>
        <v>0</v>
      </c>
      <c r="X36" s="106">
        <f>'BE26'!$D$722</f>
        <v>0</v>
      </c>
      <c r="Y36" s="108">
        <f>'BE26'!$D$758</f>
        <v>0</v>
      </c>
    </row>
    <row r="37" spans="2:25" x14ac:dyDescent="0.35">
      <c r="B37" s="63" t="str">
        <f>'BE List'!B33&amp;". "&amp;'BE List'!E33</f>
        <v xml:space="preserve">27. </v>
      </c>
      <c r="C37" s="97">
        <f>ROUND(D37*Instructions!$C$10,2)</f>
        <v>0</v>
      </c>
      <c r="D37" s="98">
        <f t="shared" si="2"/>
        <v>0</v>
      </c>
      <c r="E37" s="67">
        <f t="shared" si="3"/>
        <v>0</v>
      </c>
      <c r="F37" s="105">
        <f>'BE27'!$D$74</f>
        <v>0</v>
      </c>
      <c r="G37" s="106">
        <f>'BE27'!$D$110</f>
        <v>0</v>
      </c>
      <c r="H37" s="106">
        <f>'BE27'!$D$146</f>
        <v>0</v>
      </c>
      <c r="I37" s="106">
        <f>'BE27'!$D$182</f>
        <v>0</v>
      </c>
      <c r="J37" s="106">
        <f>'BE27'!$D$218</f>
        <v>0</v>
      </c>
      <c r="K37" s="106">
        <f>'BE27'!$D$254</f>
        <v>0</v>
      </c>
      <c r="L37" s="106">
        <f>'BE27'!$D$290</f>
        <v>0</v>
      </c>
      <c r="M37" s="106">
        <f>'BE27'!$D$326</f>
        <v>0</v>
      </c>
      <c r="N37" s="106">
        <f>'BE27'!$D$362</f>
        <v>0</v>
      </c>
      <c r="O37" s="106">
        <f>'BE27'!$D$398</f>
        <v>0</v>
      </c>
      <c r="P37" s="106">
        <f>'BE27'!$D$434</f>
        <v>0</v>
      </c>
      <c r="Q37" s="106">
        <f>'BE27'!$D$470</f>
        <v>0</v>
      </c>
      <c r="R37" s="106">
        <f>'BE27'!$D$506</f>
        <v>0</v>
      </c>
      <c r="S37" s="106">
        <f>'BE27'!$D$542</f>
        <v>0</v>
      </c>
      <c r="T37" s="106">
        <f>'BE27'!$D$578</f>
        <v>0</v>
      </c>
      <c r="U37" s="106">
        <f>'BE27'!$D$614</f>
        <v>0</v>
      </c>
      <c r="V37" s="107">
        <f>'BE27'!$D$650</f>
        <v>0</v>
      </c>
      <c r="W37" s="106">
        <f>'BE27'!$D$686</f>
        <v>0</v>
      </c>
      <c r="X37" s="106">
        <f>'BE27'!$D$722</f>
        <v>0</v>
      </c>
      <c r="Y37" s="108">
        <f>'BE27'!$D$758</f>
        <v>0</v>
      </c>
    </row>
    <row r="38" spans="2:25" x14ac:dyDescent="0.35">
      <c r="B38" s="63" t="str">
        <f>'BE List'!B34&amp;". "&amp;'BE List'!E34</f>
        <v xml:space="preserve">28. </v>
      </c>
      <c r="C38" s="97">
        <f>ROUND(D38*Instructions!$C$10,2)</f>
        <v>0</v>
      </c>
      <c r="D38" s="98">
        <f t="shared" si="2"/>
        <v>0</v>
      </c>
      <c r="E38" s="67">
        <f t="shared" si="3"/>
        <v>0</v>
      </c>
      <c r="F38" s="105">
        <f>'BE28'!$D$74</f>
        <v>0</v>
      </c>
      <c r="G38" s="106">
        <f>'BE28'!$D$110</f>
        <v>0</v>
      </c>
      <c r="H38" s="106">
        <f>'BE28'!$D$146</f>
        <v>0</v>
      </c>
      <c r="I38" s="106">
        <f>'BE28'!$D$182</f>
        <v>0</v>
      </c>
      <c r="J38" s="106">
        <f>'BE28'!$D$218</f>
        <v>0</v>
      </c>
      <c r="K38" s="106">
        <f>'BE28'!$D$254</f>
        <v>0</v>
      </c>
      <c r="L38" s="106">
        <f>'BE28'!$D$290</f>
        <v>0</v>
      </c>
      <c r="M38" s="106">
        <f>'BE28'!$D$326</f>
        <v>0</v>
      </c>
      <c r="N38" s="106">
        <f>'BE28'!$D$362</f>
        <v>0</v>
      </c>
      <c r="O38" s="106">
        <f>'BE28'!$D$398</f>
        <v>0</v>
      </c>
      <c r="P38" s="106">
        <f>'BE28'!$D$434</f>
        <v>0</v>
      </c>
      <c r="Q38" s="106">
        <f>'BE28'!$D$470</f>
        <v>0</v>
      </c>
      <c r="R38" s="106">
        <f>'BE28'!$D$506</f>
        <v>0</v>
      </c>
      <c r="S38" s="106">
        <f>'BE28'!$D$542</f>
        <v>0</v>
      </c>
      <c r="T38" s="106">
        <f>'BE28'!$D$578</f>
        <v>0</v>
      </c>
      <c r="U38" s="106">
        <f>'BE28'!$D$614</f>
        <v>0</v>
      </c>
      <c r="V38" s="107">
        <f>'BE28'!$D$650</f>
        <v>0</v>
      </c>
      <c r="W38" s="106">
        <f>'BE28'!$D$686</f>
        <v>0</v>
      </c>
      <c r="X38" s="106">
        <f>'BE28'!$D$722</f>
        <v>0</v>
      </c>
      <c r="Y38" s="108">
        <f>'BE28'!$D$758</f>
        <v>0</v>
      </c>
    </row>
    <row r="39" spans="2:25" x14ac:dyDescent="0.35">
      <c r="B39" s="63" t="str">
        <f>'BE List'!B35&amp;". "&amp;'BE List'!E35</f>
        <v xml:space="preserve">29. </v>
      </c>
      <c r="C39" s="97">
        <f>ROUND(D39*Instructions!$C$10,2)</f>
        <v>0</v>
      </c>
      <c r="D39" s="98">
        <f t="shared" si="2"/>
        <v>0</v>
      </c>
      <c r="E39" s="67">
        <f t="shared" si="3"/>
        <v>0</v>
      </c>
      <c r="F39" s="105">
        <f>'BE29'!$D$74</f>
        <v>0</v>
      </c>
      <c r="G39" s="106">
        <f>'BE29'!$D$110</f>
        <v>0</v>
      </c>
      <c r="H39" s="106">
        <f>'BE29'!$D$146</f>
        <v>0</v>
      </c>
      <c r="I39" s="106">
        <f>'BE29'!$D$182</f>
        <v>0</v>
      </c>
      <c r="J39" s="106">
        <f>'BE29'!$D$218</f>
        <v>0</v>
      </c>
      <c r="K39" s="106">
        <f>'BE29'!$D$254</f>
        <v>0</v>
      </c>
      <c r="L39" s="106">
        <f>'BE29'!$D$290</f>
        <v>0</v>
      </c>
      <c r="M39" s="106">
        <f>'BE29'!$D$326</f>
        <v>0</v>
      </c>
      <c r="N39" s="106">
        <f>'BE29'!$D$362</f>
        <v>0</v>
      </c>
      <c r="O39" s="106">
        <f>'BE29'!$D$398</f>
        <v>0</v>
      </c>
      <c r="P39" s="106">
        <f>'BE29'!$D$434</f>
        <v>0</v>
      </c>
      <c r="Q39" s="106">
        <f>'BE29'!$D$470</f>
        <v>0</v>
      </c>
      <c r="R39" s="106">
        <f>'BE29'!$D$506</f>
        <v>0</v>
      </c>
      <c r="S39" s="106">
        <f>'BE29'!$D$542</f>
        <v>0</v>
      </c>
      <c r="T39" s="106">
        <f>'BE29'!$D$578</f>
        <v>0</v>
      </c>
      <c r="U39" s="106">
        <f>'BE29'!$D$614</f>
        <v>0</v>
      </c>
      <c r="V39" s="107">
        <f>'BE29'!$D$650</f>
        <v>0</v>
      </c>
      <c r="W39" s="106">
        <f>'BE29'!$D$686</f>
        <v>0</v>
      </c>
      <c r="X39" s="106">
        <f>'BE29'!$D$722</f>
        <v>0</v>
      </c>
      <c r="Y39" s="108">
        <f>'BE29'!$D$758</f>
        <v>0</v>
      </c>
    </row>
    <row r="40" spans="2:25" ht="15" thickBot="1" x14ac:dyDescent="0.4">
      <c r="B40" s="64" t="str">
        <f>'BE List'!B36&amp;". "&amp;'BE List'!E36</f>
        <v xml:space="preserve">30. </v>
      </c>
      <c r="C40" s="99">
        <f>ROUND(D40*Instructions!$C$10,2)</f>
        <v>0</v>
      </c>
      <c r="D40" s="100">
        <f t="shared" si="2"/>
        <v>0</v>
      </c>
      <c r="E40" s="68">
        <f t="shared" si="3"/>
        <v>0</v>
      </c>
      <c r="F40" s="109">
        <f>'BE30'!$D$74</f>
        <v>0</v>
      </c>
      <c r="G40" s="110">
        <f>'BE30'!$D$110</f>
        <v>0</v>
      </c>
      <c r="H40" s="110">
        <f>'BE30'!$D$146</f>
        <v>0</v>
      </c>
      <c r="I40" s="110">
        <f>'BE30'!$D$182</f>
        <v>0</v>
      </c>
      <c r="J40" s="110">
        <f>'BE30'!$D$218</f>
        <v>0</v>
      </c>
      <c r="K40" s="110">
        <f>'BE30'!$D$254</f>
        <v>0</v>
      </c>
      <c r="L40" s="110">
        <f>'BE30'!$D$290</f>
        <v>0</v>
      </c>
      <c r="M40" s="110">
        <f>'BE30'!$D$326</f>
        <v>0</v>
      </c>
      <c r="N40" s="110">
        <f>'BE30'!$D$362</f>
        <v>0</v>
      </c>
      <c r="O40" s="110">
        <f>'BE30'!$D$398</f>
        <v>0</v>
      </c>
      <c r="P40" s="110">
        <f>'BE30'!$D$434</f>
        <v>0</v>
      </c>
      <c r="Q40" s="110">
        <f>'BE30'!$D$470</f>
        <v>0</v>
      </c>
      <c r="R40" s="110">
        <f>'BE30'!$D$506</f>
        <v>0</v>
      </c>
      <c r="S40" s="110">
        <f>'BE30'!$D$542</f>
        <v>0</v>
      </c>
      <c r="T40" s="110">
        <f>'BE30'!$D$578</f>
        <v>0</v>
      </c>
      <c r="U40" s="110">
        <f>'BE30'!$D$614</f>
        <v>0</v>
      </c>
      <c r="V40" s="111">
        <f>'BE30'!$D$650</f>
        <v>0</v>
      </c>
      <c r="W40" s="110">
        <f>'BE30'!$D$686</f>
        <v>0</v>
      </c>
      <c r="X40" s="110">
        <f>'BE30'!$D$722</f>
        <v>0</v>
      </c>
      <c r="Y40" s="112">
        <f>'BE30'!$D$758</f>
        <v>0</v>
      </c>
    </row>
    <row r="41" spans="2:25" x14ac:dyDescent="0.35">
      <c r="G41" s="33"/>
    </row>
  </sheetData>
  <sheetProtection algorithmName="SHA-512" hashValue="wMKHVi4Q6yg23uNpBlDzQtWcBa/0/lZpUeuPuFTwkE/CF6yJ/bY6ofFLPSGsMzupkNkG0S5jZJz0JclnN/YZUg==" saltValue="GMs9wIdzTy7XN7Xrluk3Xw==" spinCount="100000" sheet="1" objects="1" scenarios="1" formatCells="0" formatColumns="0" formatRows="0"/>
  <mergeCells count="5">
    <mergeCell ref="B7:B8"/>
    <mergeCell ref="C7:C8"/>
    <mergeCell ref="D7:E7"/>
    <mergeCell ref="C9:C10"/>
    <mergeCell ref="D9:E10"/>
  </mergeCells>
  <phoneticPr fontId="14" type="noConversion"/>
  <pageMargins left="0.7" right="0.7" top="0.75" bottom="0.75" header="0.3" footer="0.3"/>
  <pageSetup paperSize="8" scale="45" orientation="landscape" r:id="rId1"/>
  <headerFooter>
    <oddHeader>&amp;L&amp;G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B2B42-CEC5-44B9-BA20-69B17BE4CDC3}">
  <sheetPr codeName="Sheet6">
    <tabColor theme="7" tint="0.79998168889431442"/>
    <pageSetUpPr fitToPage="1"/>
  </sheetPr>
  <dimension ref="B1:X41"/>
  <sheetViews>
    <sheetView zoomScale="85" zoomScaleNormal="85" workbookViewId="0">
      <selection activeCell="E12" sqref="E12"/>
    </sheetView>
  </sheetViews>
  <sheetFormatPr defaultColWidth="9.1796875" defaultRowHeight="14.5" x14ac:dyDescent="0.35"/>
  <cols>
    <col min="1" max="1" width="6" style="19" customWidth="1"/>
    <col min="2" max="2" width="16.453125" style="19" customWidth="1"/>
    <col min="3" max="3" width="17.453125" style="19" bestFit="1" customWidth="1"/>
    <col min="4" max="4" width="8.7265625" style="30"/>
    <col min="5" max="24" width="16.81640625" style="19" customWidth="1"/>
    <col min="25" max="16384" width="9.1796875" style="19"/>
  </cols>
  <sheetData>
    <row r="1" spans="2:24" ht="24.75" customHeight="1" x14ac:dyDescent="0.35">
      <c r="B1" s="70" t="s">
        <v>17</v>
      </c>
      <c r="C1" s="71" t="str">
        <f>Instructions!C8</f>
        <v>EUSPA/GRANT/01/2026</v>
      </c>
    </row>
    <row r="2" spans="2:24" ht="24.75" customHeight="1" x14ac:dyDescent="0.35">
      <c r="B2" s="70" t="s">
        <v>18</v>
      </c>
      <c r="C2" s="71">
        <f>Instructions!C9</f>
        <v>0</v>
      </c>
    </row>
    <row r="4" spans="2:24" ht="21" x14ac:dyDescent="0.5">
      <c r="D4" s="130" t="s">
        <v>58</v>
      </c>
      <c r="E4" s="131"/>
      <c r="F4" s="131"/>
      <c r="G4" s="131"/>
      <c r="H4" s="131"/>
      <c r="I4" s="131"/>
      <c r="J4" s="131"/>
      <c r="K4" s="131"/>
    </row>
    <row r="5" spans="2:24" ht="21.5" thickBot="1" x14ac:dyDescent="0.55000000000000004">
      <c r="D5" s="37"/>
    </row>
    <row r="6" spans="2:24" ht="15" customHeight="1" x14ac:dyDescent="0.35">
      <c r="B6" s="271" t="s">
        <v>53</v>
      </c>
      <c r="C6" s="281" t="s">
        <v>59</v>
      </c>
      <c r="D6" s="282"/>
      <c r="E6" s="91" t="s">
        <v>33</v>
      </c>
      <c r="F6" s="92" t="s">
        <v>34</v>
      </c>
      <c r="G6" s="92" t="s">
        <v>35</v>
      </c>
      <c r="H6" s="92" t="s">
        <v>36</v>
      </c>
      <c r="I6" s="92" t="s">
        <v>37</v>
      </c>
      <c r="J6" s="92" t="s">
        <v>38</v>
      </c>
      <c r="K6" s="92" t="s">
        <v>39</v>
      </c>
      <c r="L6" s="92" t="s">
        <v>40</v>
      </c>
      <c r="M6" s="92" t="s">
        <v>41</v>
      </c>
      <c r="N6" s="92" t="s">
        <v>42</v>
      </c>
      <c r="O6" s="92" t="s">
        <v>43</v>
      </c>
      <c r="P6" s="92" t="s">
        <v>44</v>
      </c>
      <c r="Q6" s="92" t="s">
        <v>45</v>
      </c>
      <c r="R6" s="92" t="s">
        <v>46</v>
      </c>
      <c r="S6" s="92" t="s">
        <v>47</v>
      </c>
      <c r="T6" s="92" t="s">
        <v>48</v>
      </c>
      <c r="U6" s="92" t="s">
        <v>49</v>
      </c>
      <c r="V6" s="92" t="s">
        <v>50</v>
      </c>
      <c r="W6" s="92" t="s">
        <v>51</v>
      </c>
      <c r="X6" s="93" t="s">
        <v>52</v>
      </c>
    </row>
    <row r="7" spans="2:24" s="32" customFormat="1" ht="50.25" customHeight="1" x14ac:dyDescent="0.35">
      <c r="B7" s="272"/>
      <c r="C7" s="94" t="s">
        <v>60</v>
      </c>
      <c r="D7" s="85" t="s">
        <v>276</v>
      </c>
      <c r="E7" s="55">
        <f t="array" ref="E7:X7">TRANSPOSE('WP list'!$C$7:$C$26)</f>
        <v>0</v>
      </c>
      <c r="F7" s="56">
        <v>0</v>
      </c>
      <c r="G7" s="56">
        <v>0</v>
      </c>
      <c r="H7" s="56">
        <v>0</v>
      </c>
      <c r="I7" s="56">
        <v>0</v>
      </c>
      <c r="J7" s="56">
        <v>0</v>
      </c>
      <c r="K7" s="56">
        <v>0</v>
      </c>
      <c r="L7" s="56">
        <v>0</v>
      </c>
      <c r="M7" s="56">
        <v>0</v>
      </c>
      <c r="N7" s="56">
        <v>0</v>
      </c>
      <c r="O7" s="56">
        <v>0</v>
      </c>
      <c r="P7" s="56">
        <v>0</v>
      </c>
      <c r="Q7" s="56">
        <v>0</v>
      </c>
      <c r="R7" s="56">
        <v>0</v>
      </c>
      <c r="S7" s="56">
        <v>0</v>
      </c>
      <c r="T7" s="56">
        <v>0</v>
      </c>
      <c r="U7" s="56">
        <v>0</v>
      </c>
      <c r="V7" s="56">
        <v>0</v>
      </c>
      <c r="W7" s="56">
        <v>0</v>
      </c>
      <c r="X7" s="57">
        <v>0</v>
      </c>
    </row>
    <row r="8" spans="2:24" s="32" customFormat="1" ht="15" thickBot="1" x14ac:dyDescent="0.4">
      <c r="B8" s="287"/>
      <c r="C8" s="94"/>
      <c r="D8" s="85"/>
      <c r="E8" s="76" t="str" cm="1">
        <f t="array" ref="E8:X8">TRANSPOSE('WP list'!$F$7:$F$26)</f>
        <v xml:space="preserve"> - </v>
      </c>
      <c r="F8" s="77" t="str">
        <v xml:space="preserve"> - </v>
      </c>
      <c r="G8" s="77" t="str">
        <v xml:space="preserve"> - </v>
      </c>
      <c r="H8" s="77" t="str">
        <v xml:space="preserve"> - </v>
      </c>
      <c r="I8" s="77" t="str">
        <v xml:space="preserve"> - </v>
      </c>
      <c r="J8" s="77" t="str">
        <v xml:space="preserve"> - </v>
      </c>
      <c r="K8" s="77" t="str">
        <v xml:space="preserve"> - </v>
      </c>
      <c r="L8" s="77" t="str">
        <v xml:space="preserve"> - </v>
      </c>
      <c r="M8" s="77" t="str">
        <v xml:space="preserve"> - </v>
      </c>
      <c r="N8" s="77" t="str">
        <v xml:space="preserve"> - </v>
      </c>
      <c r="O8" s="77" t="str">
        <v xml:space="preserve"> - </v>
      </c>
      <c r="P8" s="77" t="str">
        <v xml:space="preserve"> - </v>
      </c>
      <c r="Q8" s="77" t="str">
        <v xml:space="preserve"> - </v>
      </c>
      <c r="R8" s="77" t="str">
        <v xml:space="preserve"> - </v>
      </c>
      <c r="S8" s="77" t="str">
        <v xml:space="preserve"> - </v>
      </c>
      <c r="T8" s="77" t="str">
        <v xml:space="preserve"> - </v>
      </c>
      <c r="U8" s="77" t="str">
        <v xml:space="preserve"> - </v>
      </c>
      <c r="V8" s="77" t="str">
        <v xml:space="preserve"> - </v>
      </c>
      <c r="W8" s="77" t="str">
        <v xml:space="preserve"> - </v>
      </c>
      <c r="X8" s="90" t="str">
        <v xml:space="preserve"> - </v>
      </c>
    </row>
    <row r="9" spans="2:24" x14ac:dyDescent="0.35">
      <c r="B9" s="84" t="s">
        <v>57</v>
      </c>
      <c r="C9" s="283">
        <f>SUM(E9:X9)</f>
        <v>0</v>
      </c>
      <c r="D9" s="284"/>
      <c r="E9" s="116">
        <f t="shared" ref="E9:X9" si="0">SUM(E11:E40)</f>
        <v>0</v>
      </c>
      <c r="F9" s="128">
        <f t="shared" si="0"/>
        <v>0</v>
      </c>
      <c r="G9" s="128">
        <f t="shared" si="0"/>
        <v>0</v>
      </c>
      <c r="H9" s="128">
        <f t="shared" si="0"/>
        <v>0</v>
      </c>
      <c r="I9" s="128">
        <f t="shared" si="0"/>
        <v>0</v>
      </c>
      <c r="J9" s="128">
        <f t="shared" si="0"/>
        <v>0</v>
      </c>
      <c r="K9" s="128">
        <f t="shared" si="0"/>
        <v>0</v>
      </c>
      <c r="L9" s="128">
        <f t="shared" si="0"/>
        <v>0</v>
      </c>
      <c r="M9" s="128">
        <f t="shared" si="0"/>
        <v>0</v>
      </c>
      <c r="N9" s="128">
        <f t="shared" si="0"/>
        <v>0</v>
      </c>
      <c r="O9" s="128">
        <f t="shared" si="0"/>
        <v>0</v>
      </c>
      <c r="P9" s="128">
        <f t="shared" si="0"/>
        <v>0</v>
      </c>
      <c r="Q9" s="128">
        <f t="shared" si="0"/>
        <v>0</v>
      </c>
      <c r="R9" s="128">
        <f t="shared" si="0"/>
        <v>0</v>
      </c>
      <c r="S9" s="128">
        <f t="shared" si="0"/>
        <v>0</v>
      </c>
      <c r="T9" s="128">
        <f t="shared" si="0"/>
        <v>0</v>
      </c>
      <c r="U9" s="128">
        <f t="shared" si="0"/>
        <v>0</v>
      </c>
      <c r="V9" s="128">
        <f t="shared" si="0"/>
        <v>0</v>
      </c>
      <c r="W9" s="128">
        <f t="shared" si="0"/>
        <v>0</v>
      </c>
      <c r="X9" s="129">
        <f t="shared" si="0"/>
        <v>0</v>
      </c>
    </row>
    <row r="10" spans="2:24" ht="15" thickBot="1" x14ac:dyDescent="0.4">
      <c r="B10" s="86" t="s">
        <v>277</v>
      </c>
      <c r="C10" s="285"/>
      <c r="D10" s="286"/>
      <c r="E10" s="81">
        <f>IFERROR(E9/$C$9,0)</f>
        <v>0</v>
      </c>
      <c r="F10" s="82">
        <f t="shared" ref="F10:X10" si="1">IFERROR(F9/$C$9,0)</f>
        <v>0</v>
      </c>
      <c r="G10" s="82">
        <f t="shared" si="1"/>
        <v>0</v>
      </c>
      <c r="H10" s="82">
        <f t="shared" si="1"/>
        <v>0</v>
      </c>
      <c r="I10" s="82">
        <f t="shared" si="1"/>
        <v>0</v>
      </c>
      <c r="J10" s="82">
        <f t="shared" si="1"/>
        <v>0</v>
      </c>
      <c r="K10" s="82">
        <f t="shared" si="1"/>
        <v>0</v>
      </c>
      <c r="L10" s="82">
        <f t="shared" si="1"/>
        <v>0</v>
      </c>
      <c r="M10" s="82">
        <f t="shared" si="1"/>
        <v>0</v>
      </c>
      <c r="N10" s="82">
        <f t="shared" si="1"/>
        <v>0</v>
      </c>
      <c r="O10" s="82">
        <f t="shared" si="1"/>
        <v>0</v>
      </c>
      <c r="P10" s="82">
        <f t="shared" si="1"/>
        <v>0</v>
      </c>
      <c r="Q10" s="82">
        <f t="shared" si="1"/>
        <v>0</v>
      </c>
      <c r="R10" s="82">
        <f t="shared" si="1"/>
        <v>0</v>
      </c>
      <c r="S10" s="82">
        <f t="shared" si="1"/>
        <v>0</v>
      </c>
      <c r="T10" s="82">
        <f t="shared" si="1"/>
        <v>0</v>
      </c>
      <c r="U10" s="82">
        <f t="shared" si="1"/>
        <v>0</v>
      </c>
      <c r="V10" s="82">
        <f t="shared" si="1"/>
        <v>0</v>
      </c>
      <c r="W10" s="82">
        <f t="shared" si="1"/>
        <v>0</v>
      </c>
      <c r="X10" s="80">
        <f t="shared" si="1"/>
        <v>0</v>
      </c>
    </row>
    <row r="11" spans="2:24" x14ac:dyDescent="0.35">
      <c r="B11" s="62" t="str">
        <f>'BE List'!B7&amp;". "&amp;'BE List'!E7</f>
        <v xml:space="preserve">1. </v>
      </c>
      <c r="C11" s="116">
        <f>SUM(E11:X11)</f>
        <v>0</v>
      </c>
      <c r="D11" s="78">
        <f>IFERROR(C11/$C$9,0)</f>
        <v>0</v>
      </c>
      <c r="E11" s="119">
        <f>SUM('BE1'!$B$45:$B$51)</f>
        <v>0</v>
      </c>
      <c r="F11" s="120">
        <f>SUM('BE1'!$B$81:$B$87)</f>
        <v>0</v>
      </c>
      <c r="G11" s="120">
        <f>SUM('BE1'!$B$117:$B$123)</f>
        <v>0</v>
      </c>
      <c r="H11" s="120">
        <f>SUM('BE1'!$B$153:$B$159)</f>
        <v>0</v>
      </c>
      <c r="I11" s="120">
        <f>SUM('BE1'!$B$189:$B$195)</f>
        <v>0</v>
      </c>
      <c r="J11" s="120">
        <f>SUM('BE1'!$B$225:$B$231)</f>
        <v>0</v>
      </c>
      <c r="K11" s="120">
        <f>SUM('BE1'!$B$261:$B$267)</f>
        <v>0</v>
      </c>
      <c r="L11" s="120">
        <f>SUM('BE1'!$B$297:$B$303)</f>
        <v>0</v>
      </c>
      <c r="M11" s="120">
        <f>SUM('BE1'!$B$333:$B$339)</f>
        <v>0</v>
      </c>
      <c r="N11" s="120">
        <f>SUM('BE1'!$B$369:$B$375)</f>
        <v>0</v>
      </c>
      <c r="O11" s="120">
        <f>SUM('BE1'!$B$405:$B$411)</f>
        <v>0</v>
      </c>
      <c r="P11" s="120">
        <f>SUM('BE1'!$B$441:$B$447)</f>
        <v>0</v>
      </c>
      <c r="Q11" s="120">
        <f>SUM('BE1'!$B$477:$B$483)</f>
        <v>0</v>
      </c>
      <c r="R11" s="120">
        <f>SUM('BE1'!$B$513:$B$519)</f>
        <v>0</v>
      </c>
      <c r="S11" s="120">
        <f>SUM('BE1'!$B$549:$B$555)</f>
        <v>0</v>
      </c>
      <c r="T11" s="120">
        <f>SUM('BE1'!$B$585:$B$591)</f>
        <v>0</v>
      </c>
      <c r="U11" s="120">
        <f>SUM('BE1'!$B$621:$B$627)</f>
        <v>0</v>
      </c>
      <c r="V11" s="120">
        <f>SUM('BE1'!$B$657:$B$663)</f>
        <v>0</v>
      </c>
      <c r="W11" s="120">
        <f>SUM('BE1'!$B$693:$B$699)</f>
        <v>0</v>
      </c>
      <c r="X11" s="121">
        <f>SUM('BE1'!$B$729:$B$735)</f>
        <v>0</v>
      </c>
    </row>
    <row r="12" spans="2:24" x14ac:dyDescent="0.35">
      <c r="B12" s="63" t="str">
        <f>'BE List'!B8&amp;". "&amp;'BE List'!E8</f>
        <v xml:space="preserve">2. </v>
      </c>
      <c r="C12" s="117">
        <f t="shared" ref="C12:C40" si="2">SUM(E12:X12)</f>
        <v>0</v>
      </c>
      <c r="D12" s="79">
        <f t="shared" ref="D12:D40" si="3">IFERROR(C12/$C$9,0)</f>
        <v>0</v>
      </c>
      <c r="E12" s="122">
        <f>SUM('BE2'!$B$45:$B$51)</f>
        <v>0</v>
      </c>
      <c r="F12" s="123">
        <f>SUM('BE2'!$B$81:$B$87)</f>
        <v>0</v>
      </c>
      <c r="G12" s="123">
        <f>SUM('BE2'!$B$117:$B$123)</f>
        <v>0</v>
      </c>
      <c r="H12" s="123">
        <f>SUM('BE2'!$B$153:$B$159)</f>
        <v>0</v>
      </c>
      <c r="I12" s="123">
        <f>SUM('BE2'!$B$189:$B$195)</f>
        <v>0</v>
      </c>
      <c r="J12" s="123">
        <f>SUM('BE2'!$B$225:$B$231)</f>
        <v>0</v>
      </c>
      <c r="K12" s="123">
        <f>SUM('BE2'!$B$261:$B$267)</f>
        <v>0</v>
      </c>
      <c r="L12" s="123">
        <f>SUM('BE2'!$B$297:$B$303)</f>
        <v>0</v>
      </c>
      <c r="M12" s="123">
        <f>SUM('BE2'!$B$333:$B$339)</f>
        <v>0</v>
      </c>
      <c r="N12" s="123">
        <f>SUM('BE2'!$B$369:$B$375)</f>
        <v>0</v>
      </c>
      <c r="O12" s="123">
        <f>SUM('BE2'!$B$405:$B$411)</f>
        <v>0</v>
      </c>
      <c r="P12" s="123">
        <f>SUM('BE2'!$B$441:$B$447)</f>
        <v>0</v>
      </c>
      <c r="Q12" s="123">
        <f>SUM('BE2'!$B$477:$B$483)</f>
        <v>0</v>
      </c>
      <c r="R12" s="123">
        <f>SUM('BE2'!$B$513:$B$519)</f>
        <v>0</v>
      </c>
      <c r="S12" s="123">
        <f>SUM('BE2'!$B$549:$B$555)</f>
        <v>0</v>
      </c>
      <c r="T12" s="123">
        <f>SUM('BE2'!$B$585:$B$591)</f>
        <v>0</v>
      </c>
      <c r="U12" s="123">
        <f>SUM('BE2'!$B$621:$B$627)</f>
        <v>0</v>
      </c>
      <c r="V12" s="123">
        <f>SUM('BE2'!$B$657:$B$663)</f>
        <v>0</v>
      </c>
      <c r="W12" s="123">
        <f>SUM('BE2'!$B$693:$B$699)</f>
        <v>0</v>
      </c>
      <c r="X12" s="124">
        <f>SUM('BE2'!$B$729:$B$735)</f>
        <v>0</v>
      </c>
    </row>
    <row r="13" spans="2:24" x14ac:dyDescent="0.35">
      <c r="B13" s="63" t="str">
        <f>'BE List'!B9&amp;". "&amp;'BE List'!E9</f>
        <v xml:space="preserve">3. </v>
      </c>
      <c r="C13" s="117">
        <f t="shared" si="2"/>
        <v>0</v>
      </c>
      <c r="D13" s="79">
        <f t="shared" si="3"/>
        <v>0</v>
      </c>
      <c r="E13" s="122">
        <f>SUM('BE3'!$B$45:$B$51)</f>
        <v>0</v>
      </c>
      <c r="F13" s="123">
        <f>SUM('BE3'!$B$81:$B$87)</f>
        <v>0</v>
      </c>
      <c r="G13" s="123">
        <f>SUM('BE3'!$B$117:$B$123)</f>
        <v>0</v>
      </c>
      <c r="H13" s="123">
        <f>SUM('BE3'!$B$153:$B$159)</f>
        <v>0</v>
      </c>
      <c r="I13" s="123">
        <f>SUM('BE3'!$B$189:$B$195)</f>
        <v>0</v>
      </c>
      <c r="J13" s="123">
        <f>SUM('BE3'!$B$225:$B$231)</f>
        <v>0</v>
      </c>
      <c r="K13" s="123">
        <f>SUM('BE3'!$B$261:$B$267)</f>
        <v>0</v>
      </c>
      <c r="L13" s="123">
        <f>SUM('BE3'!$B$297:$B$303)</f>
        <v>0</v>
      </c>
      <c r="M13" s="123">
        <f>SUM('BE3'!$B$333:$B$339)</f>
        <v>0</v>
      </c>
      <c r="N13" s="123">
        <f>SUM('BE3'!$B$369:$B$375)</f>
        <v>0</v>
      </c>
      <c r="O13" s="123">
        <f>SUM('BE3'!$B$405:$B$411)</f>
        <v>0</v>
      </c>
      <c r="P13" s="123">
        <f>SUM('BE3'!$B$441:$B$447)</f>
        <v>0</v>
      </c>
      <c r="Q13" s="123">
        <f>SUM('BE3'!$B$477:$B$483)</f>
        <v>0</v>
      </c>
      <c r="R13" s="123">
        <f>SUM('BE3'!$B$513:$B$519)</f>
        <v>0</v>
      </c>
      <c r="S13" s="123">
        <f>SUM('BE3'!$B$549:$B$555)</f>
        <v>0</v>
      </c>
      <c r="T13" s="123">
        <f>SUM('BE3'!$B$585:$B$591)</f>
        <v>0</v>
      </c>
      <c r="U13" s="123">
        <f>SUM('BE3'!$B$621:$B$627)</f>
        <v>0</v>
      </c>
      <c r="V13" s="123">
        <f>SUM('BE3'!$B$657:$B$663)</f>
        <v>0</v>
      </c>
      <c r="W13" s="123">
        <f>SUM('BE3'!$B$693:$B$699)</f>
        <v>0</v>
      </c>
      <c r="X13" s="124">
        <f>SUM('BE3'!$B$729:$B$735)</f>
        <v>0</v>
      </c>
    </row>
    <row r="14" spans="2:24" x14ac:dyDescent="0.35">
      <c r="B14" s="63" t="str">
        <f>'BE List'!B10&amp;". "&amp;'BE List'!E10</f>
        <v xml:space="preserve">4. </v>
      </c>
      <c r="C14" s="117">
        <f t="shared" si="2"/>
        <v>0</v>
      </c>
      <c r="D14" s="79">
        <f t="shared" si="3"/>
        <v>0</v>
      </c>
      <c r="E14" s="122">
        <f>SUM('BE4'!$B$45:$B$51)</f>
        <v>0</v>
      </c>
      <c r="F14" s="123">
        <f>SUM('BE4'!$B$81:$B$87)</f>
        <v>0</v>
      </c>
      <c r="G14" s="123">
        <f>SUM('BE4'!$B$117:$B$123)</f>
        <v>0</v>
      </c>
      <c r="H14" s="123">
        <f>SUM('BE4'!$B$153:$B$159)</f>
        <v>0</v>
      </c>
      <c r="I14" s="123">
        <f>SUM('BE4'!$B$189:$B$195)</f>
        <v>0</v>
      </c>
      <c r="J14" s="123">
        <f>SUM('BE4'!$B$225:$B$231)</f>
        <v>0</v>
      </c>
      <c r="K14" s="123">
        <f>SUM('BE4'!$B$261:$B$267)</f>
        <v>0</v>
      </c>
      <c r="L14" s="123">
        <f>SUM('BE4'!$B$297:$B$303)</f>
        <v>0</v>
      </c>
      <c r="M14" s="123">
        <f>SUM('BE4'!$B$333:$B$339)</f>
        <v>0</v>
      </c>
      <c r="N14" s="123">
        <f>SUM('BE4'!$B$369:$B$375)</f>
        <v>0</v>
      </c>
      <c r="O14" s="123">
        <f>SUM('BE4'!$B$405:$B$411)</f>
        <v>0</v>
      </c>
      <c r="P14" s="123">
        <f>SUM('BE4'!$B$441:$B$447)</f>
        <v>0</v>
      </c>
      <c r="Q14" s="123">
        <f>SUM('BE4'!$B$477:$B$483)</f>
        <v>0</v>
      </c>
      <c r="R14" s="123">
        <f>SUM('BE4'!$B$513:$B$519)</f>
        <v>0</v>
      </c>
      <c r="S14" s="123">
        <f>SUM('BE4'!$B$549:$B$555)</f>
        <v>0</v>
      </c>
      <c r="T14" s="123">
        <f>SUM('BE4'!$B$585:$B$591)</f>
        <v>0</v>
      </c>
      <c r="U14" s="123">
        <f>SUM('BE4'!$B$621:$B$627)</f>
        <v>0</v>
      </c>
      <c r="V14" s="123">
        <f>SUM('BE4'!$B$657:$B$663)</f>
        <v>0</v>
      </c>
      <c r="W14" s="123">
        <f>SUM('BE4'!$B$693:$B$699)</f>
        <v>0</v>
      </c>
      <c r="X14" s="124">
        <f>SUM('BE4'!$B$729:$B$735)</f>
        <v>0</v>
      </c>
    </row>
    <row r="15" spans="2:24" x14ac:dyDescent="0.35">
      <c r="B15" s="63" t="str">
        <f>'BE List'!B11&amp;". "&amp;'BE List'!E11</f>
        <v xml:space="preserve">5. </v>
      </c>
      <c r="C15" s="117">
        <f t="shared" si="2"/>
        <v>0</v>
      </c>
      <c r="D15" s="79">
        <f t="shared" si="3"/>
        <v>0</v>
      </c>
      <c r="E15" s="122">
        <f>SUM('BE5'!$B$45:$B$51)</f>
        <v>0</v>
      </c>
      <c r="F15" s="123">
        <f>SUM('BE5'!$B$81:$B$87)</f>
        <v>0</v>
      </c>
      <c r="G15" s="123">
        <f>SUM('BE5'!$B$117:$B$123)</f>
        <v>0</v>
      </c>
      <c r="H15" s="123">
        <f>SUM('BE5'!$B$153:$B$159)</f>
        <v>0</v>
      </c>
      <c r="I15" s="123">
        <f>SUM('BE5'!$B$189:$B$195)</f>
        <v>0</v>
      </c>
      <c r="J15" s="123">
        <f>SUM('BE5'!$B$225:$B$231)</f>
        <v>0</v>
      </c>
      <c r="K15" s="123">
        <f>SUM('BE5'!$B$261:$B$267)</f>
        <v>0</v>
      </c>
      <c r="L15" s="123">
        <f>SUM('BE5'!$B$297:$B$303)</f>
        <v>0</v>
      </c>
      <c r="M15" s="123">
        <f>SUM('BE5'!$B$333:$B$339)</f>
        <v>0</v>
      </c>
      <c r="N15" s="123">
        <f>SUM('BE5'!$B$369:$B$375)</f>
        <v>0</v>
      </c>
      <c r="O15" s="123">
        <f>SUM('BE5'!$B$405:$B$411)</f>
        <v>0</v>
      </c>
      <c r="P15" s="123">
        <f>SUM('BE5'!$B$441:$B$447)</f>
        <v>0</v>
      </c>
      <c r="Q15" s="123">
        <f>SUM('BE5'!$B$477:$B$483)</f>
        <v>0</v>
      </c>
      <c r="R15" s="123">
        <f>SUM('BE5'!$B$513:$B$519)</f>
        <v>0</v>
      </c>
      <c r="S15" s="123">
        <f>SUM('BE5'!$B$549:$B$555)</f>
        <v>0</v>
      </c>
      <c r="T15" s="123">
        <f>SUM('BE5'!$B$585:$B$591)</f>
        <v>0</v>
      </c>
      <c r="U15" s="123">
        <f>SUM('BE5'!$B$621:$B$627)</f>
        <v>0</v>
      </c>
      <c r="V15" s="123">
        <f>SUM('BE5'!$B$657:$B$663)</f>
        <v>0</v>
      </c>
      <c r="W15" s="123">
        <f>SUM('BE5'!$B$693:$B$699)</f>
        <v>0</v>
      </c>
      <c r="X15" s="124">
        <f>SUM('BE5'!$B$729:$B$735)</f>
        <v>0</v>
      </c>
    </row>
    <row r="16" spans="2:24" x14ac:dyDescent="0.35">
      <c r="B16" s="63" t="str">
        <f>'BE List'!B12&amp;". "&amp;'BE List'!E12</f>
        <v xml:space="preserve">6. </v>
      </c>
      <c r="C16" s="117">
        <f t="shared" si="2"/>
        <v>0</v>
      </c>
      <c r="D16" s="79">
        <f t="shared" si="3"/>
        <v>0</v>
      </c>
      <c r="E16" s="122">
        <f>SUM('BE6'!$B$45:$B$51)</f>
        <v>0</v>
      </c>
      <c r="F16" s="123">
        <f>SUM('BE6'!$B$81:$B$87)</f>
        <v>0</v>
      </c>
      <c r="G16" s="123">
        <f>SUM('BE6'!$B$117:$B$123)</f>
        <v>0</v>
      </c>
      <c r="H16" s="123">
        <f>SUM('BE6'!$B$153:$B$159)</f>
        <v>0</v>
      </c>
      <c r="I16" s="123">
        <f>SUM('BE6'!$B$189:$B$195)</f>
        <v>0</v>
      </c>
      <c r="J16" s="123">
        <f>SUM('BE6'!$B$225:$B$231)</f>
        <v>0</v>
      </c>
      <c r="K16" s="123">
        <f>SUM('BE6'!$B$261:$B$267)</f>
        <v>0</v>
      </c>
      <c r="L16" s="123">
        <f>SUM('BE6'!$B$297:$B$303)</f>
        <v>0</v>
      </c>
      <c r="M16" s="123">
        <f>SUM('BE6'!$B$333:$B$339)</f>
        <v>0</v>
      </c>
      <c r="N16" s="123">
        <f>SUM('BE6'!$B$369:$B$375)</f>
        <v>0</v>
      </c>
      <c r="O16" s="123">
        <f>SUM('BE6'!$B$405:$B$411)</f>
        <v>0</v>
      </c>
      <c r="P16" s="123">
        <f>SUM('BE6'!$B$441:$B$447)</f>
        <v>0</v>
      </c>
      <c r="Q16" s="123">
        <f>SUM('BE6'!$B$477:$B$483)</f>
        <v>0</v>
      </c>
      <c r="R16" s="123">
        <f>SUM('BE6'!$B$513:$B$519)</f>
        <v>0</v>
      </c>
      <c r="S16" s="123">
        <f>SUM('BE6'!$B$549:$B$555)</f>
        <v>0</v>
      </c>
      <c r="T16" s="123">
        <f>SUM('BE6'!$B$585:$B$591)</f>
        <v>0</v>
      </c>
      <c r="U16" s="123">
        <f>SUM('BE6'!$B$621:$B$627)</f>
        <v>0</v>
      </c>
      <c r="V16" s="123">
        <f>SUM('BE6'!$B$657:$B$663)</f>
        <v>0</v>
      </c>
      <c r="W16" s="123">
        <f>SUM('BE6'!$B$693:$B$699)</f>
        <v>0</v>
      </c>
      <c r="X16" s="124">
        <f>SUM('BE6'!$B$729:$B$735)</f>
        <v>0</v>
      </c>
    </row>
    <row r="17" spans="2:24" x14ac:dyDescent="0.35">
      <c r="B17" s="63" t="str">
        <f>'BE List'!B13&amp;". "&amp;'BE List'!E13</f>
        <v xml:space="preserve">7. </v>
      </c>
      <c r="C17" s="117">
        <f t="shared" si="2"/>
        <v>0</v>
      </c>
      <c r="D17" s="79">
        <f t="shared" si="3"/>
        <v>0</v>
      </c>
      <c r="E17" s="122">
        <f>SUM('BE7'!$B$45:$B$51)</f>
        <v>0</v>
      </c>
      <c r="F17" s="123">
        <f>SUM('BE7'!$B$81:$B$87)</f>
        <v>0</v>
      </c>
      <c r="G17" s="123">
        <f>SUM('BE7'!$B$117:$B$123)</f>
        <v>0</v>
      </c>
      <c r="H17" s="123">
        <f>SUM('BE7'!$B$153:$B$159)</f>
        <v>0</v>
      </c>
      <c r="I17" s="123">
        <f>SUM('BE7'!$B$189:$B$195)</f>
        <v>0</v>
      </c>
      <c r="J17" s="123">
        <f>SUM('BE7'!$B$225:$B$231)</f>
        <v>0</v>
      </c>
      <c r="K17" s="123">
        <f>SUM('BE7'!$B$261:$B$267)</f>
        <v>0</v>
      </c>
      <c r="L17" s="123">
        <f>SUM('BE7'!$B$297:$B$303)</f>
        <v>0</v>
      </c>
      <c r="M17" s="123">
        <f>SUM('BE7'!$B$333:$B$339)</f>
        <v>0</v>
      </c>
      <c r="N17" s="123">
        <f>SUM('BE7'!$B$369:$B$375)</f>
        <v>0</v>
      </c>
      <c r="O17" s="123">
        <f>SUM('BE7'!$B$405:$B$411)</f>
        <v>0</v>
      </c>
      <c r="P17" s="123">
        <f>SUM('BE7'!$B$441:$B$447)</f>
        <v>0</v>
      </c>
      <c r="Q17" s="123">
        <f>SUM('BE7'!$B$477:$B$483)</f>
        <v>0</v>
      </c>
      <c r="R17" s="123">
        <f>SUM('BE7'!$B$513:$B$519)</f>
        <v>0</v>
      </c>
      <c r="S17" s="123">
        <f>SUM('BE7'!$B$549:$B$555)</f>
        <v>0</v>
      </c>
      <c r="T17" s="123">
        <f>SUM('BE7'!$B$585:$B$591)</f>
        <v>0</v>
      </c>
      <c r="U17" s="123">
        <f>SUM('BE7'!$B$621:$B$627)</f>
        <v>0</v>
      </c>
      <c r="V17" s="123">
        <f>SUM('BE7'!$B$657:$B$663)</f>
        <v>0</v>
      </c>
      <c r="W17" s="123">
        <f>SUM('BE7'!$B$693:$B$699)</f>
        <v>0</v>
      </c>
      <c r="X17" s="124">
        <f>SUM('BE7'!$B$729:$B$735)</f>
        <v>0</v>
      </c>
    </row>
    <row r="18" spans="2:24" x14ac:dyDescent="0.35">
      <c r="B18" s="63" t="str">
        <f>'BE List'!B14&amp;". "&amp;'BE List'!E14</f>
        <v xml:space="preserve">8. </v>
      </c>
      <c r="C18" s="117">
        <f t="shared" si="2"/>
        <v>0</v>
      </c>
      <c r="D18" s="79">
        <f t="shared" si="3"/>
        <v>0</v>
      </c>
      <c r="E18" s="122">
        <f>SUM('BE8'!$B$45:$B$51)</f>
        <v>0</v>
      </c>
      <c r="F18" s="123">
        <f>SUM('BE8'!$B$81:$B$87)</f>
        <v>0</v>
      </c>
      <c r="G18" s="123">
        <f>SUM('BE8'!$B$117:$B$123)</f>
        <v>0</v>
      </c>
      <c r="H18" s="123">
        <f>SUM('BE8'!$B$153:$B$159)</f>
        <v>0</v>
      </c>
      <c r="I18" s="123">
        <f>SUM('BE8'!$B$189:$B$195)</f>
        <v>0</v>
      </c>
      <c r="J18" s="123">
        <f>SUM('BE8'!$B$225:$B$231)</f>
        <v>0</v>
      </c>
      <c r="K18" s="123">
        <f>SUM('BE8'!$B$261:$B$267)</f>
        <v>0</v>
      </c>
      <c r="L18" s="123">
        <f>SUM('BE8'!$B$297:$B$303)</f>
        <v>0</v>
      </c>
      <c r="M18" s="123">
        <f>SUM('BE8'!$B$333:$B$339)</f>
        <v>0</v>
      </c>
      <c r="N18" s="123">
        <f>SUM('BE8'!$B$369:$B$375)</f>
        <v>0</v>
      </c>
      <c r="O18" s="123">
        <f>SUM('BE8'!$B$405:$B$411)</f>
        <v>0</v>
      </c>
      <c r="P18" s="123">
        <f>SUM('BE8'!$B$441:$B$447)</f>
        <v>0</v>
      </c>
      <c r="Q18" s="123">
        <f>SUM('BE8'!$B$477:$B$483)</f>
        <v>0</v>
      </c>
      <c r="R18" s="123">
        <f>SUM('BE8'!$B$513:$B$519)</f>
        <v>0</v>
      </c>
      <c r="S18" s="123">
        <f>SUM('BE8'!$B$549:$B$555)</f>
        <v>0</v>
      </c>
      <c r="T18" s="123">
        <f>SUM('BE8'!$B$585:$B$591)</f>
        <v>0</v>
      </c>
      <c r="U18" s="123">
        <f>SUM('BE8'!$B$621:$B$627)</f>
        <v>0</v>
      </c>
      <c r="V18" s="123">
        <f>SUM('BE8'!$B$657:$B$663)</f>
        <v>0</v>
      </c>
      <c r="W18" s="123">
        <f>SUM('BE8'!$B$693:$B$699)</f>
        <v>0</v>
      </c>
      <c r="X18" s="124">
        <f>SUM('BE8'!$B$729:$B$735)</f>
        <v>0</v>
      </c>
    </row>
    <row r="19" spans="2:24" x14ac:dyDescent="0.35">
      <c r="B19" s="63" t="str">
        <f>'BE List'!B15&amp;". "&amp;'BE List'!E15</f>
        <v xml:space="preserve">9. </v>
      </c>
      <c r="C19" s="117">
        <f t="shared" si="2"/>
        <v>0</v>
      </c>
      <c r="D19" s="79">
        <f t="shared" si="3"/>
        <v>0</v>
      </c>
      <c r="E19" s="122">
        <f>SUM('BE9'!$B$45:$B$51)</f>
        <v>0</v>
      </c>
      <c r="F19" s="123">
        <f>SUM('BE9'!$B$81:$B$87)</f>
        <v>0</v>
      </c>
      <c r="G19" s="123">
        <f>SUM('BE9'!$B$117:$B$123)</f>
        <v>0</v>
      </c>
      <c r="H19" s="123">
        <f>SUM('BE9'!$B$153:$B$159)</f>
        <v>0</v>
      </c>
      <c r="I19" s="123">
        <f>SUM('BE9'!$B$189:$B$195)</f>
        <v>0</v>
      </c>
      <c r="J19" s="123">
        <f>SUM('BE9'!$B$225:$B$231)</f>
        <v>0</v>
      </c>
      <c r="K19" s="123">
        <f>SUM('BE9'!$B$261:$B$267)</f>
        <v>0</v>
      </c>
      <c r="L19" s="123">
        <f>SUM('BE9'!$B$297:$B$303)</f>
        <v>0</v>
      </c>
      <c r="M19" s="123">
        <f>SUM('BE9'!$B$333:$B$339)</f>
        <v>0</v>
      </c>
      <c r="N19" s="123">
        <f>SUM('BE9'!$B$369:$B$375)</f>
        <v>0</v>
      </c>
      <c r="O19" s="123">
        <f>SUM('BE9'!$B$405:$B$411)</f>
        <v>0</v>
      </c>
      <c r="P19" s="123">
        <f>SUM('BE9'!$B$441:$B$447)</f>
        <v>0</v>
      </c>
      <c r="Q19" s="123">
        <f>SUM('BE9'!$B$477:$B$483)</f>
        <v>0</v>
      </c>
      <c r="R19" s="123">
        <f>SUM('BE9'!$B$513:$B$519)</f>
        <v>0</v>
      </c>
      <c r="S19" s="123">
        <f>SUM('BE9'!$B$549:$B$555)</f>
        <v>0</v>
      </c>
      <c r="T19" s="123">
        <f>SUM('BE9'!$B$585:$B$591)</f>
        <v>0</v>
      </c>
      <c r="U19" s="123">
        <f>SUM('BE9'!$B$621:$B$627)</f>
        <v>0</v>
      </c>
      <c r="V19" s="123">
        <f>SUM('BE9'!$B$657:$B$663)</f>
        <v>0</v>
      </c>
      <c r="W19" s="123">
        <f>SUM('BE9'!$B$693:$B$699)</f>
        <v>0</v>
      </c>
      <c r="X19" s="124">
        <f>SUM('BE9'!$B$729:$B$735)</f>
        <v>0</v>
      </c>
    </row>
    <row r="20" spans="2:24" x14ac:dyDescent="0.35">
      <c r="B20" s="63" t="str">
        <f>'BE List'!B16&amp;". "&amp;'BE List'!E16</f>
        <v xml:space="preserve">10. </v>
      </c>
      <c r="C20" s="117">
        <f t="shared" si="2"/>
        <v>0</v>
      </c>
      <c r="D20" s="79">
        <f t="shared" si="3"/>
        <v>0</v>
      </c>
      <c r="E20" s="122">
        <f>SUM('BE10'!$B$45:$B$51)</f>
        <v>0</v>
      </c>
      <c r="F20" s="123">
        <f>SUM('BE10'!$B$81:$B$87)</f>
        <v>0</v>
      </c>
      <c r="G20" s="123">
        <f>SUM('BE10'!$B$117:$B$123)</f>
        <v>0</v>
      </c>
      <c r="H20" s="123">
        <f>SUM('BE10'!$B$153:$B$159)</f>
        <v>0</v>
      </c>
      <c r="I20" s="123">
        <f>SUM('BE10'!$B$189:$B$195)</f>
        <v>0</v>
      </c>
      <c r="J20" s="123">
        <f>SUM('BE10'!$B$225:$B$231)</f>
        <v>0</v>
      </c>
      <c r="K20" s="123">
        <f>SUM('BE10'!$B$261:$B$267)</f>
        <v>0</v>
      </c>
      <c r="L20" s="123">
        <f>SUM('BE10'!$B$297:$B$303)</f>
        <v>0</v>
      </c>
      <c r="M20" s="123">
        <f>SUM('BE10'!$B$333:$B$339)</f>
        <v>0</v>
      </c>
      <c r="N20" s="123">
        <f>SUM('BE10'!$B$369:$B$375)</f>
        <v>0</v>
      </c>
      <c r="O20" s="123">
        <f>SUM('BE10'!$B$405:$B$411)</f>
        <v>0</v>
      </c>
      <c r="P20" s="123">
        <f>SUM('BE10'!$B$441:$B$447)</f>
        <v>0</v>
      </c>
      <c r="Q20" s="123">
        <f>SUM('BE10'!$B$477:$B$483)</f>
        <v>0</v>
      </c>
      <c r="R20" s="123">
        <f>SUM('BE10'!$B$513:$B$519)</f>
        <v>0</v>
      </c>
      <c r="S20" s="123">
        <f>SUM('BE10'!$B$549:$B$555)</f>
        <v>0</v>
      </c>
      <c r="T20" s="123">
        <f>SUM('BE10'!$B$585:$B$591)</f>
        <v>0</v>
      </c>
      <c r="U20" s="123">
        <f>SUM('BE10'!$B$621:$B$627)</f>
        <v>0</v>
      </c>
      <c r="V20" s="123">
        <f>SUM('BE10'!$B$657:$B$663)</f>
        <v>0</v>
      </c>
      <c r="W20" s="123">
        <f>SUM('BE10'!$B$693:$B$699)</f>
        <v>0</v>
      </c>
      <c r="X20" s="124">
        <f>SUM('BE10'!$B$729:$B$735)</f>
        <v>0</v>
      </c>
    </row>
    <row r="21" spans="2:24" x14ac:dyDescent="0.35">
      <c r="B21" s="63" t="str">
        <f>'BE List'!B17&amp;". "&amp;'BE List'!E17</f>
        <v xml:space="preserve">11. </v>
      </c>
      <c r="C21" s="117">
        <f t="shared" si="2"/>
        <v>0</v>
      </c>
      <c r="D21" s="79">
        <f t="shared" si="3"/>
        <v>0</v>
      </c>
      <c r="E21" s="122">
        <f>SUM('BE11'!$B$45:$B$51)</f>
        <v>0</v>
      </c>
      <c r="F21" s="123">
        <f>SUM('BE11'!$B$81:$B$87)</f>
        <v>0</v>
      </c>
      <c r="G21" s="123">
        <f>SUM('BE11'!$B$117:$B$123)</f>
        <v>0</v>
      </c>
      <c r="H21" s="123">
        <f>SUM('BE11'!$B$153:$B$159)</f>
        <v>0</v>
      </c>
      <c r="I21" s="123">
        <f>SUM('BE11'!$B$189:$B$195)</f>
        <v>0</v>
      </c>
      <c r="J21" s="123">
        <f>SUM('BE11'!$B$225:$B$231)</f>
        <v>0</v>
      </c>
      <c r="K21" s="123">
        <f>SUM('BE11'!$B$261:$B$267)</f>
        <v>0</v>
      </c>
      <c r="L21" s="123">
        <f>SUM('BE11'!$B$297:$B$303)</f>
        <v>0</v>
      </c>
      <c r="M21" s="123">
        <f>SUM('BE11'!$B$333:$B$339)</f>
        <v>0</v>
      </c>
      <c r="N21" s="123">
        <f>SUM('BE11'!$B$369:$B$375)</f>
        <v>0</v>
      </c>
      <c r="O21" s="123">
        <f>SUM('BE11'!$B$405:$B$411)</f>
        <v>0</v>
      </c>
      <c r="P21" s="123">
        <f>SUM('BE11'!$B$441:$B$447)</f>
        <v>0</v>
      </c>
      <c r="Q21" s="123">
        <f>SUM('BE11'!$B$477:$B$483)</f>
        <v>0</v>
      </c>
      <c r="R21" s="123">
        <f>SUM('BE11'!$B$513:$B$519)</f>
        <v>0</v>
      </c>
      <c r="S21" s="123">
        <f>SUM('BE11'!$B$549:$B$555)</f>
        <v>0</v>
      </c>
      <c r="T21" s="123">
        <f>SUM('BE11'!$B$585:$B$591)</f>
        <v>0</v>
      </c>
      <c r="U21" s="123">
        <f>SUM('BE11'!$B$621:$B$627)</f>
        <v>0</v>
      </c>
      <c r="V21" s="123">
        <f>SUM('BE11'!$B$657:$B$663)</f>
        <v>0</v>
      </c>
      <c r="W21" s="123">
        <f>SUM('BE11'!$B$693:$B$699)</f>
        <v>0</v>
      </c>
      <c r="X21" s="124">
        <f>SUM('BE11'!$B$729:$B$735)</f>
        <v>0</v>
      </c>
    </row>
    <row r="22" spans="2:24" x14ac:dyDescent="0.35">
      <c r="B22" s="63" t="str">
        <f>'BE List'!B18&amp;". "&amp;'BE List'!E18</f>
        <v xml:space="preserve">12. </v>
      </c>
      <c r="C22" s="117">
        <f t="shared" si="2"/>
        <v>0</v>
      </c>
      <c r="D22" s="79">
        <f t="shared" si="3"/>
        <v>0</v>
      </c>
      <c r="E22" s="122">
        <f>SUM('BE12'!$B$45:$B$51)</f>
        <v>0</v>
      </c>
      <c r="F22" s="123">
        <f>SUM('BE12'!$B$81:$B$87)</f>
        <v>0</v>
      </c>
      <c r="G22" s="123">
        <f>SUM('BE12'!$B$117:$B$123)</f>
        <v>0</v>
      </c>
      <c r="H22" s="123">
        <f>SUM('BE12'!$B$153:$B$159)</f>
        <v>0</v>
      </c>
      <c r="I22" s="123">
        <f>SUM('BE12'!$B$189:$B$195)</f>
        <v>0</v>
      </c>
      <c r="J22" s="123">
        <f>SUM('BE12'!$B$225:$B$231)</f>
        <v>0</v>
      </c>
      <c r="K22" s="123">
        <f>SUM('BE12'!$B$261:$B$267)</f>
        <v>0</v>
      </c>
      <c r="L22" s="123">
        <f>SUM('BE12'!$B$297:$B$303)</f>
        <v>0</v>
      </c>
      <c r="M22" s="123">
        <f>SUM('BE12'!$B$333:$B$339)</f>
        <v>0</v>
      </c>
      <c r="N22" s="123">
        <f>SUM('BE12'!$B$369:$B$375)</f>
        <v>0</v>
      </c>
      <c r="O22" s="123">
        <f>SUM('BE12'!$B$405:$B$411)</f>
        <v>0</v>
      </c>
      <c r="P22" s="123">
        <f>SUM('BE12'!$B$441:$B$447)</f>
        <v>0</v>
      </c>
      <c r="Q22" s="123">
        <f>SUM('BE12'!$B$477:$B$483)</f>
        <v>0</v>
      </c>
      <c r="R22" s="123">
        <f>SUM('BE12'!$B$513:$B$519)</f>
        <v>0</v>
      </c>
      <c r="S22" s="123">
        <f>SUM('BE12'!$B$549:$B$555)</f>
        <v>0</v>
      </c>
      <c r="T22" s="123">
        <f>SUM('BE12'!$B$585:$B$591)</f>
        <v>0</v>
      </c>
      <c r="U22" s="123">
        <f>SUM('BE12'!$B$621:$B$627)</f>
        <v>0</v>
      </c>
      <c r="V22" s="123">
        <f>SUM('BE12'!$B$657:$B$663)</f>
        <v>0</v>
      </c>
      <c r="W22" s="123">
        <f>SUM('BE12'!$B$693:$B$699)</f>
        <v>0</v>
      </c>
      <c r="X22" s="124">
        <f>SUM('BE12'!$B$729:$B$735)</f>
        <v>0</v>
      </c>
    </row>
    <row r="23" spans="2:24" x14ac:dyDescent="0.35">
      <c r="B23" s="63" t="str">
        <f>'BE List'!B19&amp;". "&amp;'BE List'!E19</f>
        <v xml:space="preserve">13. </v>
      </c>
      <c r="C23" s="117">
        <f t="shared" si="2"/>
        <v>0</v>
      </c>
      <c r="D23" s="79">
        <f t="shared" si="3"/>
        <v>0</v>
      </c>
      <c r="E23" s="122">
        <f>SUM('BE13'!$B$45:$B$51)</f>
        <v>0</v>
      </c>
      <c r="F23" s="123">
        <f>SUM('BE13'!$B$81:$B$87)</f>
        <v>0</v>
      </c>
      <c r="G23" s="123">
        <f>SUM('BE13'!$B$117:$B$123)</f>
        <v>0</v>
      </c>
      <c r="H23" s="123">
        <f>SUM('BE13'!$B$153:$B$159)</f>
        <v>0</v>
      </c>
      <c r="I23" s="123">
        <f>SUM('BE13'!$B$189:$B$195)</f>
        <v>0</v>
      </c>
      <c r="J23" s="123">
        <f>SUM('BE13'!$B$225:$B$231)</f>
        <v>0</v>
      </c>
      <c r="K23" s="123">
        <f>SUM('BE13'!$B$261:$B$267)</f>
        <v>0</v>
      </c>
      <c r="L23" s="123">
        <f>SUM('BE13'!$B$297:$B$303)</f>
        <v>0</v>
      </c>
      <c r="M23" s="123">
        <f>SUM('BE13'!$B$333:$B$339)</f>
        <v>0</v>
      </c>
      <c r="N23" s="123">
        <f>SUM('BE13'!$B$369:$B$375)</f>
        <v>0</v>
      </c>
      <c r="O23" s="123">
        <f>SUM('BE13'!$B$405:$B$411)</f>
        <v>0</v>
      </c>
      <c r="P23" s="123">
        <f>SUM('BE13'!$B$441:$B$447)</f>
        <v>0</v>
      </c>
      <c r="Q23" s="123">
        <f>SUM('BE13'!$B$477:$B$483)</f>
        <v>0</v>
      </c>
      <c r="R23" s="123">
        <f>SUM('BE13'!$B$513:$B$519)</f>
        <v>0</v>
      </c>
      <c r="S23" s="123">
        <f>SUM('BE13'!$B$549:$B$555)</f>
        <v>0</v>
      </c>
      <c r="T23" s="123">
        <f>SUM('BE13'!$B$585:$B$591)</f>
        <v>0</v>
      </c>
      <c r="U23" s="123">
        <f>SUM('BE13'!$B$621:$B$627)</f>
        <v>0</v>
      </c>
      <c r="V23" s="123">
        <f>SUM('BE13'!$B$657:$B$663)</f>
        <v>0</v>
      </c>
      <c r="W23" s="123">
        <f>SUM('BE13'!$B$693:$B$699)</f>
        <v>0</v>
      </c>
      <c r="X23" s="124">
        <f>SUM('BE13'!$B$729:$B$735)</f>
        <v>0</v>
      </c>
    </row>
    <row r="24" spans="2:24" x14ac:dyDescent="0.35">
      <c r="B24" s="63" t="str">
        <f>'BE List'!B20&amp;". "&amp;'BE List'!E20</f>
        <v xml:space="preserve">14. </v>
      </c>
      <c r="C24" s="117">
        <f t="shared" si="2"/>
        <v>0</v>
      </c>
      <c r="D24" s="79">
        <f t="shared" si="3"/>
        <v>0</v>
      </c>
      <c r="E24" s="122">
        <f>SUM('BE14'!$B$45:$B$51)</f>
        <v>0</v>
      </c>
      <c r="F24" s="123">
        <f>SUM('BE14'!$B$81:$B$87)</f>
        <v>0</v>
      </c>
      <c r="G24" s="123">
        <f>SUM('BE14'!$B$117:$B$123)</f>
        <v>0</v>
      </c>
      <c r="H24" s="123">
        <f>SUM('BE14'!$B$153:$B$159)</f>
        <v>0</v>
      </c>
      <c r="I24" s="123">
        <f>SUM('BE14'!$B$189:$B$195)</f>
        <v>0</v>
      </c>
      <c r="J24" s="123">
        <f>SUM('BE14'!$B$225:$B$231)</f>
        <v>0</v>
      </c>
      <c r="K24" s="123">
        <f>SUM('BE14'!$B$261:$B$267)</f>
        <v>0</v>
      </c>
      <c r="L24" s="123">
        <f>SUM('BE14'!$B$297:$B$303)</f>
        <v>0</v>
      </c>
      <c r="M24" s="123">
        <f>SUM('BE14'!$B$333:$B$339)</f>
        <v>0</v>
      </c>
      <c r="N24" s="123">
        <f>SUM('BE14'!$B$369:$B$375)</f>
        <v>0</v>
      </c>
      <c r="O24" s="123">
        <f>SUM('BE14'!$B$405:$B$411)</f>
        <v>0</v>
      </c>
      <c r="P24" s="123">
        <f>SUM('BE14'!$B$441:$B$447)</f>
        <v>0</v>
      </c>
      <c r="Q24" s="123">
        <f>SUM('BE14'!$B$477:$B$483)</f>
        <v>0</v>
      </c>
      <c r="R24" s="123">
        <f>SUM('BE14'!$B$513:$B$519)</f>
        <v>0</v>
      </c>
      <c r="S24" s="123">
        <f>SUM('BE14'!$B$549:$B$555)</f>
        <v>0</v>
      </c>
      <c r="T24" s="123">
        <f>SUM('BE14'!$B$585:$B$591)</f>
        <v>0</v>
      </c>
      <c r="U24" s="123">
        <f>SUM('BE14'!$B$621:$B$627)</f>
        <v>0</v>
      </c>
      <c r="V24" s="123">
        <f>SUM('BE14'!$B$657:$B$663)</f>
        <v>0</v>
      </c>
      <c r="W24" s="123">
        <f>SUM('BE14'!$B$693:$B$699)</f>
        <v>0</v>
      </c>
      <c r="X24" s="124">
        <f>SUM('BE14'!$B$729:$B$735)</f>
        <v>0</v>
      </c>
    </row>
    <row r="25" spans="2:24" x14ac:dyDescent="0.35">
      <c r="B25" s="63" t="str">
        <f>'BE List'!B21&amp;". "&amp;'BE List'!E21</f>
        <v xml:space="preserve">15. </v>
      </c>
      <c r="C25" s="117">
        <f t="shared" si="2"/>
        <v>0</v>
      </c>
      <c r="D25" s="79">
        <f t="shared" si="3"/>
        <v>0</v>
      </c>
      <c r="E25" s="122">
        <f>SUM('BE15'!$B$45:$B$51)</f>
        <v>0</v>
      </c>
      <c r="F25" s="123">
        <f>SUM('BE15'!$B$81:$B$87)</f>
        <v>0</v>
      </c>
      <c r="G25" s="123">
        <f>SUM('BE15'!$B$117:$B$123)</f>
        <v>0</v>
      </c>
      <c r="H25" s="123">
        <f>SUM('BE15'!$B$153:$B$159)</f>
        <v>0</v>
      </c>
      <c r="I25" s="123">
        <f>SUM('BE15'!$B$189:$B$195)</f>
        <v>0</v>
      </c>
      <c r="J25" s="123">
        <f>SUM('BE15'!$B$225:$B$231)</f>
        <v>0</v>
      </c>
      <c r="K25" s="123">
        <f>SUM('BE15'!$B$261:$B$267)</f>
        <v>0</v>
      </c>
      <c r="L25" s="123">
        <f>SUM('BE15'!$B$297:$B$303)</f>
        <v>0</v>
      </c>
      <c r="M25" s="123">
        <f>SUM('BE15'!$B$333:$B$339)</f>
        <v>0</v>
      </c>
      <c r="N25" s="123">
        <f>SUM('BE15'!$B$369:$B$375)</f>
        <v>0</v>
      </c>
      <c r="O25" s="123">
        <f>SUM('BE15'!$B$405:$B$411)</f>
        <v>0</v>
      </c>
      <c r="P25" s="123">
        <f>SUM('BE15'!$B$441:$B$447)</f>
        <v>0</v>
      </c>
      <c r="Q25" s="123">
        <f>SUM('BE15'!$B$477:$B$483)</f>
        <v>0</v>
      </c>
      <c r="R25" s="123">
        <f>SUM('BE15'!$B$513:$B$519)</f>
        <v>0</v>
      </c>
      <c r="S25" s="123">
        <f>SUM('BE15'!$B$549:$B$555)</f>
        <v>0</v>
      </c>
      <c r="T25" s="123">
        <f>SUM('BE15'!$B$585:$B$591)</f>
        <v>0</v>
      </c>
      <c r="U25" s="123">
        <f>SUM('BE15'!$B$621:$B$627)</f>
        <v>0</v>
      </c>
      <c r="V25" s="123">
        <f>SUM('BE15'!$B$657:$B$663)</f>
        <v>0</v>
      </c>
      <c r="W25" s="123">
        <f>SUM('BE15'!$B$693:$B$699)</f>
        <v>0</v>
      </c>
      <c r="X25" s="124">
        <f>SUM('BE15'!$B$729:$B$735)</f>
        <v>0</v>
      </c>
    </row>
    <row r="26" spans="2:24" x14ac:dyDescent="0.35">
      <c r="B26" s="63" t="str">
        <f>'BE List'!B22&amp;". "&amp;'BE List'!E22</f>
        <v xml:space="preserve">16. </v>
      </c>
      <c r="C26" s="117">
        <f t="shared" si="2"/>
        <v>0</v>
      </c>
      <c r="D26" s="79">
        <f t="shared" si="3"/>
        <v>0</v>
      </c>
      <c r="E26" s="122">
        <f>SUM('BE16'!$B$45:$B$51)</f>
        <v>0</v>
      </c>
      <c r="F26" s="123">
        <f>SUM('BE16'!$B$81:$B$87)</f>
        <v>0</v>
      </c>
      <c r="G26" s="123">
        <f>SUM('BE16'!$B$117:$B$123)</f>
        <v>0</v>
      </c>
      <c r="H26" s="123">
        <f>SUM('BE16'!$B$153:$B$159)</f>
        <v>0</v>
      </c>
      <c r="I26" s="123">
        <f>SUM('BE16'!$B$189:$B$195)</f>
        <v>0</v>
      </c>
      <c r="J26" s="123">
        <f>SUM('BE16'!$B$225:$B$231)</f>
        <v>0</v>
      </c>
      <c r="K26" s="123">
        <f>SUM('BE16'!$B$261:$B$267)</f>
        <v>0</v>
      </c>
      <c r="L26" s="123">
        <f>SUM('BE16'!$B$297:$B$303)</f>
        <v>0</v>
      </c>
      <c r="M26" s="123">
        <f>SUM('BE16'!$B$333:$B$339)</f>
        <v>0</v>
      </c>
      <c r="N26" s="123">
        <f>SUM('BE16'!$B$369:$B$375)</f>
        <v>0</v>
      </c>
      <c r="O26" s="123">
        <f>SUM('BE16'!$B$405:$B$411)</f>
        <v>0</v>
      </c>
      <c r="P26" s="123">
        <f>SUM('BE16'!$B$441:$B$447)</f>
        <v>0</v>
      </c>
      <c r="Q26" s="123">
        <f>SUM('BE16'!$B$477:$B$483)</f>
        <v>0</v>
      </c>
      <c r="R26" s="123">
        <f>SUM('BE16'!$B$513:$B$519)</f>
        <v>0</v>
      </c>
      <c r="S26" s="123">
        <f>SUM('BE16'!$B$549:$B$555)</f>
        <v>0</v>
      </c>
      <c r="T26" s="123">
        <f>SUM('BE16'!$B$585:$B$591)</f>
        <v>0</v>
      </c>
      <c r="U26" s="123">
        <f>SUM('BE16'!$B$621:$B$627)</f>
        <v>0</v>
      </c>
      <c r="V26" s="123">
        <f>SUM('BE16'!$B$657:$B$663)</f>
        <v>0</v>
      </c>
      <c r="W26" s="123">
        <f>SUM('BE16'!$B$693:$B$699)</f>
        <v>0</v>
      </c>
      <c r="X26" s="124">
        <f>SUM('BE16'!$B$729:$B$735)</f>
        <v>0</v>
      </c>
    </row>
    <row r="27" spans="2:24" x14ac:dyDescent="0.35">
      <c r="B27" s="63" t="str">
        <f>'BE List'!B23&amp;". "&amp;'BE List'!E23</f>
        <v xml:space="preserve">17. </v>
      </c>
      <c r="C27" s="117">
        <f t="shared" si="2"/>
        <v>0</v>
      </c>
      <c r="D27" s="79">
        <f t="shared" si="3"/>
        <v>0</v>
      </c>
      <c r="E27" s="122">
        <f>SUM('BE17'!$B$45:$B$51)</f>
        <v>0</v>
      </c>
      <c r="F27" s="123">
        <f>SUM('BE17'!$B$81:$B$87)</f>
        <v>0</v>
      </c>
      <c r="G27" s="123">
        <f>SUM('BE17'!$B$117:$B$123)</f>
        <v>0</v>
      </c>
      <c r="H27" s="123">
        <f>SUM('BE17'!$B$153:$B$159)</f>
        <v>0</v>
      </c>
      <c r="I27" s="123">
        <f>SUM('BE17'!$B$189:$B$195)</f>
        <v>0</v>
      </c>
      <c r="J27" s="123">
        <f>SUM('BE17'!$B$225:$B$231)</f>
        <v>0</v>
      </c>
      <c r="K27" s="123">
        <f>SUM('BE17'!$B$261:$B$267)</f>
        <v>0</v>
      </c>
      <c r="L27" s="123">
        <f>SUM('BE17'!$B$297:$B$303)</f>
        <v>0</v>
      </c>
      <c r="M27" s="123">
        <f>SUM('BE17'!$B$333:$B$339)</f>
        <v>0</v>
      </c>
      <c r="N27" s="123">
        <f>SUM('BE17'!$B$369:$B$375)</f>
        <v>0</v>
      </c>
      <c r="O27" s="123">
        <f>SUM('BE17'!$B$405:$B$411)</f>
        <v>0</v>
      </c>
      <c r="P27" s="123">
        <f>SUM('BE17'!$B$441:$B$447)</f>
        <v>0</v>
      </c>
      <c r="Q27" s="123">
        <f>SUM('BE17'!$B$477:$B$483)</f>
        <v>0</v>
      </c>
      <c r="R27" s="123">
        <f>SUM('BE17'!$B$513:$B$519)</f>
        <v>0</v>
      </c>
      <c r="S27" s="123">
        <f>SUM('BE17'!$B$549:$B$555)</f>
        <v>0</v>
      </c>
      <c r="T27" s="123">
        <f>SUM('BE17'!$B$585:$B$591)</f>
        <v>0</v>
      </c>
      <c r="U27" s="123">
        <f>SUM('BE17'!$B$621:$B$627)</f>
        <v>0</v>
      </c>
      <c r="V27" s="123">
        <f>SUM('BE17'!$B$657:$B$663)</f>
        <v>0</v>
      </c>
      <c r="W27" s="123">
        <f>SUM('BE17'!$B$693:$B$699)</f>
        <v>0</v>
      </c>
      <c r="X27" s="124">
        <f>SUM('BE17'!$B$729:$B$735)</f>
        <v>0</v>
      </c>
    </row>
    <row r="28" spans="2:24" x14ac:dyDescent="0.35">
      <c r="B28" s="63" t="str">
        <f>'BE List'!B24&amp;". "&amp;'BE List'!E24</f>
        <v xml:space="preserve">18. </v>
      </c>
      <c r="C28" s="117">
        <f t="shared" si="2"/>
        <v>0</v>
      </c>
      <c r="D28" s="79">
        <f t="shared" si="3"/>
        <v>0</v>
      </c>
      <c r="E28" s="122">
        <f>SUM('BE18'!$B$45:$B$51)</f>
        <v>0</v>
      </c>
      <c r="F28" s="123">
        <f>SUM('BE18'!$B$81:$B$87)</f>
        <v>0</v>
      </c>
      <c r="G28" s="123">
        <f>SUM('BE18'!$B$117:$B$123)</f>
        <v>0</v>
      </c>
      <c r="H28" s="123">
        <f>SUM('BE18'!$B$153:$B$159)</f>
        <v>0</v>
      </c>
      <c r="I28" s="123">
        <f>SUM('BE18'!$B$189:$B$195)</f>
        <v>0</v>
      </c>
      <c r="J28" s="123">
        <f>SUM('BE18'!$B$225:$B$231)</f>
        <v>0</v>
      </c>
      <c r="K28" s="123">
        <f>SUM('BE18'!$B$261:$B$267)</f>
        <v>0</v>
      </c>
      <c r="L28" s="123">
        <f>SUM('BE18'!$B$297:$B$303)</f>
        <v>0</v>
      </c>
      <c r="M28" s="123">
        <f>SUM('BE18'!$B$333:$B$339)</f>
        <v>0</v>
      </c>
      <c r="N28" s="123">
        <f>SUM('BE18'!$B$369:$B$375)</f>
        <v>0</v>
      </c>
      <c r="O28" s="123">
        <f>SUM('BE18'!$B$405:$B$411)</f>
        <v>0</v>
      </c>
      <c r="P28" s="123">
        <f>SUM('BE18'!$B$441:$B$447)</f>
        <v>0</v>
      </c>
      <c r="Q28" s="123">
        <f>SUM('BE18'!$B$477:$B$483)</f>
        <v>0</v>
      </c>
      <c r="R28" s="123">
        <f>SUM('BE18'!$B$513:$B$519)</f>
        <v>0</v>
      </c>
      <c r="S28" s="123">
        <f>SUM('BE18'!$B$549:$B$555)</f>
        <v>0</v>
      </c>
      <c r="T28" s="123">
        <f>SUM('BE18'!$B$585:$B$591)</f>
        <v>0</v>
      </c>
      <c r="U28" s="123">
        <f>SUM('BE18'!$B$621:$B$627)</f>
        <v>0</v>
      </c>
      <c r="V28" s="123">
        <f>SUM('BE18'!$B$657:$B$663)</f>
        <v>0</v>
      </c>
      <c r="W28" s="123">
        <f>SUM('BE18'!$B$693:$B$699)</f>
        <v>0</v>
      </c>
      <c r="X28" s="124">
        <f>SUM('BE18'!$B$729:$B$735)</f>
        <v>0</v>
      </c>
    </row>
    <row r="29" spans="2:24" x14ac:dyDescent="0.35">
      <c r="B29" s="63" t="str">
        <f>'BE List'!B25&amp;". "&amp;'BE List'!E25</f>
        <v xml:space="preserve">19. </v>
      </c>
      <c r="C29" s="117">
        <f t="shared" si="2"/>
        <v>0</v>
      </c>
      <c r="D29" s="79">
        <f t="shared" si="3"/>
        <v>0</v>
      </c>
      <c r="E29" s="122">
        <f>SUM('BE19'!$B$45:$B$51)</f>
        <v>0</v>
      </c>
      <c r="F29" s="123">
        <f>SUM('BE19'!$B$81:$B$87)</f>
        <v>0</v>
      </c>
      <c r="G29" s="123">
        <f>SUM('BE19'!$B$117:$B$123)</f>
        <v>0</v>
      </c>
      <c r="H29" s="123">
        <f>SUM('BE19'!$B$153:$B$159)</f>
        <v>0</v>
      </c>
      <c r="I29" s="123">
        <f>SUM('BE19'!$B$189:$B$195)</f>
        <v>0</v>
      </c>
      <c r="J29" s="123">
        <f>SUM('BE19'!$B$225:$B$231)</f>
        <v>0</v>
      </c>
      <c r="K29" s="123">
        <f>SUM('BE19'!$B$261:$B$267)</f>
        <v>0</v>
      </c>
      <c r="L29" s="123">
        <f>SUM('BE19'!$B$297:$B$303)</f>
        <v>0</v>
      </c>
      <c r="M29" s="123">
        <f>SUM('BE19'!$B$333:$B$339)</f>
        <v>0</v>
      </c>
      <c r="N29" s="123">
        <f>SUM('BE19'!$B$369:$B$375)</f>
        <v>0</v>
      </c>
      <c r="O29" s="123">
        <f>SUM('BE19'!$B$405:$B$411)</f>
        <v>0</v>
      </c>
      <c r="P29" s="123">
        <f>SUM('BE19'!$B$441:$B$447)</f>
        <v>0</v>
      </c>
      <c r="Q29" s="123">
        <f>SUM('BE19'!$B$477:$B$483)</f>
        <v>0</v>
      </c>
      <c r="R29" s="123">
        <f>SUM('BE19'!$B$513:$B$519)</f>
        <v>0</v>
      </c>
      <c r="S29" s="123">
        <f>SUM('BE19'!$B$549:$B$555)</f>
        <v>0</v>
      </c>
      <c r="T29" s="123">
        <f>SUM('BE19'!$B$585:$B$591)</f>
        <v>0</v>
      </c>
      <c r="U29" s="123">
        <f>SUM('BE19'!$B$621:$B$627)</f>
        <v>0</v>
      </c>
      <c r="V29" s="123">
        <f>SUM('BE19'!$B$657:$B$663)</f>
        <v>0</v>
      </c>
      <c r="W29" s="123">
        <f>SUM('BE19'!$B$693:$B$699)</f>
        <v>0</v>
      </c>
      <c r="X29" s="124">
        <f>SUM('BE19'!$B$729:$B$735)</f>
        <v>0</v>
      </c>
    </row>
    <row r="30" spans="2:24" x14ac:dyDescent="0.35">
      <c r="B30" s="63" t="str">
        <f>'BE List'!B26&amp;". "&amp;'BE List'!E26</f>
        <v xml:space="preserve">20. </v>
      </c>
      <c r="C30" s="117">
        <f t="shared" si="2"/>
        <v>0</v>
      </c>
      <c r="D30" s="79">
        <f t="shared" si="3"/>
        <v>0</v>
      </c>
      <c r="E30" s="122">
        <f>SUM('BE20'!$B$45:$B$51)</f>
        <v>0</v>
      </c>
      <c r="F30" s="123">
        <f>SUM('BE20'!$B$81:$B$87)</f>
        <v>0</v>
      </c>
      <c r="G30" s="123">
        <f>SUM('BE20'!$B$117:$B$123)</f>
        <v>0</v>
      </c>
      <c r="H30" s="123">
        <f>SUM('BE20'!$B$153:$B$159)</f>
        <v>0</v>
      </c>
      <c r="I30" s="123">
        <f>SUM('BE20'!$B$189:$B$195)</f>
        <v>0</v>
      </c>
      <c r="J30" s="123">
        <f>SUM('BE20'!$B$225:$B$231)</f>
        <v>0</v>
      </c>
      <c r="K30" s="123">
        <f>SUM('BE20'!$B$261:$B$267)</f>
        <v>0</v>
      </c>
      <c r="L30" s="123">
        <f>SUM('BE20'!$B$297:$B$303)</f>
        <v>0</v>
      </c>
      <c r="M30" s="123">
        <f>SUM('BE20'!$B$333:$B$339)</f>
        <v>0</v>
      </c>
      <c r="N30" s="123">
        <f>SUM('BE20'!$B$369:$B$375)</f>
        <v>0</v>
      </c>
      <c r="O30" s="123">
        <f>SUM('BE20'!$B$405:$B$411)</f>
        <v>0</v>
      </c>
      <c r="P30" s="123">
        <f>SUM('BE20'!$B$441:$B$447)</f>
        <v>0</v>
      </c>
      <c r="Q30" s="123">
        <f>SUM('BE20'!$B$477:$B$483)</f>
        <v>0</v>
      </c>
      <c r="R30" s="123">
        <f>SUM('BE20'!$B$513:$B$519)</f>
        <v>0</v>
      </c>
      <c r="S30" s="123">
        <f>SUM('BE20'!$B$549:$B$555)</f>
        <v>0</v>
      </c>
      <c r="T30" s="123">
        <f>SUM('BE20'!$B$585:$B$591)</f>
        <v>0</v>
      </c>
      <c r="U30" s="123">
        <f>SUM('BE20'!$B$621:$B$627)</f>
        <v>0</v>
      </c>
      <c r="V30" s="123">
        <f>SUM('BE20'!$B$657:$B$663)</f>
        <v>0</v>
      </c>
      <c r="W30" s="123">
        <f>SUM('BE20'!$B$693:$B$699)</f>
        <v>0</v>
      </c>
      <c r="X30" s="124">
        <f>SUM('BE20'!$B$729:$B$735)</f>
        <v>0</v>
      </c>
    </row>
    <row r="31" spans="2:24" x14ac:dyDescent="0.35">
      <c r="B31" s="63" t="str">
        <f>'BE List'!B27&amp;". "&amp;'BE List'!E27</f>
        <v xml:space="preserve">21. </v>
      </c>
      <c r="C31" s="117">
        <f t="shared" si="2"/>
        <v>0</v>
      </c>
      <c r="D31" s="79">
        <f t="shared" si="3"/>
        <v>0</v>
      </c>
      <c r="E31" s="122">
        <f>SUM('BE21'!$B$45:$B$51)</f>
        <v>0</v>
      </c>
      <c r="F31" s="123">
        <f>SUM('BE21'!$B$81:$B$87)</f>
        <v>0</v>
      </c>
      <c r="G31" s="123">
        <f>SUM('BE21'!$B$117:$B$123)</f>
        <v>0</v>
      </c>
      <c r="H31" s="123">
        <f>SUM('BE21'!$B$153:$B$159)</f>
        <v>0</v>
      </c>
      <c r="I31" s="123">
        <f>SUM('BE21'!$B$189:$B$195)</f>
        <v>0</v>
      </c>
      <c r="J31" s="123">
        <f>SUM('BE21'!$B$225:$B$231)</f>
        <v>0</v>
      </c>
      <c r="K31" s="123">
        <f>SUM('BE21'!$B$261:$B$267)</f>
        <v>0</v>
      </c>
      <c r="L31" s="123">
        <f>SUM('BE21'!$B$297:$B$303)</f>
        <v>0</v>
      </c>
      <c r="M31" s="123">
        <f>SUM('BE21'!$B$333:$B$339)</f>
        <v>0</v>
      </c>
      <c r="N31" s="123">
        <f>SUM('BE21'!$B$369:$B$375)</f>
        <v>0</v>
      </c>
      <c r="O31" s="123">
        <f>SUM('BE21'!$B$405:$B$411)</f>
        <v>0</v>
      </c>
      <c r="P31" s="123">
        <f>SUM('BE21'!$B$441:$B$447)</f>
        <v>0</v>
      </c>
      <c r="Q31" s="123">
        <f>SUM('BE21'!$B$477:$B$483)</f>
        <v>0</v>
      </c>
      <c r="R31" s="123">
        <f>SUM('BE21'!$B$513:$B$519)</f>
        <v>0</v>
      </c>
      <c r="S31" s="123">
        <f>SUM('BE21'!$B$549:$B$555)</f>
        <v>0</v>
      </c>
      <c r="T31" s="123">
        <f>SUM('BE21'!$B$585:$B$591)</f>
        <v>0</v>
      </c>
      <c r="U31" s="123">
        <f>SUM('BE21'!$B$621:$B$627)</f>
        <v>0</v>
      </c>
      <c r="V31" s="123">
        <f>SUM('BE21'!$B$657:$B$663)</f>
        <v>0</v>
      </c>
      <c r="W31" s="123">
        <f>SUM('BE21'!$B$693:$B$699)</f>
        <v>0</v>
      </c>
      <c r="X31" s="124">
        <f>SUM('BE21'!$B$729:$B$735)</f>
        <v>0</v>
      </c>
    </row>
    <row r="32" spans="2:24" x14ac:dyDescent="0.35">
      <c r="B32" s="63" t="str">
        <f>'BE List'!B28&amp;". "&amp;'BE List'!E28</f>
        <v xml:space="preserve">22. </v>
      </c>
      <c r="C32" s="117">
        <f t="shared" si="2"/>
        <v>0</v>
      </c>
      <c r="D32" s="79">
        <f t="shared" si="3"/>
        <v>0</v>
      </c>
      <c r="E32" s="122">
        <f>SUM('BE22'!$B$45:$B$51)</f>
        <v>0</v>
      </c>
      <c r="F32" s="123">
        <f>SUM('BE22'!$B$81:$B$87)</f>
        <v>0</v>
      </c>
      <c r="G32" s="123">
        <f>SUM('BE22'!$B$117:$B$123)</f>
        <v>0</v>
      </c>
      <c r="H32" s="123">
        <f>SUM('BE22'!$B$153:$B$159)</f>
        <v>0</v>
      </c>
      <c r="I32" s="123">
        <f>SUM('BE22'!$B$189:$B$195)</f>
        <v>0</v>
      </c>
      <c r="J32" s="123">
        <f>SUM('BE22'!$B$225:$B$231)</f>
        <v>0</v>
      </c>
      <c r="K32" s="123">
        <f>SUM('BE22'!$B$261:$B$267)</f>
        <v>0</v>
      </c>
      <c r="L32" s="123">
        <f>SUM('BE22'!$B$297:$B$303)</f>
        <v>0</v>
      </c>
      <c r="M32" s="123">
        <f>SUM('BE22'!$B$333:$B$339)</f>
        <v>0</v>
      </c>
      <c r="N32" s="123">
        <f>SUM('BE22'!$B$369:$B$375)</f>
        <v>0</v>
      </c>
      <c r="O32" s="123">
        <f>SUM('BE22'!$B$405:$B$411)</f>
        <v>0</v>
      </c>
      <c r="P32" s="123">
        <f>SUM('BE22'!$B$441:$B$447)</f>
        <v>0</v>
      </c>
      <c r="Q32" s="123">
        <f>SUM('BE22'!$B$477:$B$483)</f>
        <v>0</v>
      </c>
      <c r="R32" s="123">
        <f>SUM('BE22'!$B$513:$B$519)</f>
        <v>0</v>
      </c>
      <c r="S32" s="123">
        <f>SUM('BE22'!$B$549:$B$555)</f>
        <v>0</v>
      </c>
      <c r="T32" s="123">
        <f>SUM('BE22'!$B$585:$B$591)</f>
        <v>0</v>
      </c>
      <c r="U32" s="123">
        <f>SUM('BE22'!$B$621:$B$627)</f>
        <v>0</v>
      </c>
      <c r="V32" s="123">
        <f>SUM('BE22'!$B$657:$B$663)</f>
        <v>0</v>
      </c>
      <c r="W32" s="123">
        <f>SUM('BE22'!$B$693:$B$699)</f>
        <v>0</v>
      </c>
      <c r="X32" s="124">
        <f>SUM('BE22'!$B$729:$B$735)</f>
        <v>0</v>
      </c>
    </row>
    <row r="33" spans="2:24" x14ac:dyDescent="0.35">
      <c r="B33" s="63" t="str">
        <f>'BE List'!B29&amp;". "&amp;'BE List'!E29</f>
        <v xml:space="preserve">23. </v>
      </c>
      <c r="C33" s="117">
        <f t="shared" si="2"/>
        <v>0</v>
      </c>
      <c r="D33" s="79">
        <f t="shared" si="3"/>
        <v>0</v>
      </c>
      <c r="E33" s="122">
        <f>SUM('BE23'!$B$45:$B$51)</f>
        <v>0</v>
      </c>
      <c r="F33" s="123">
        <f>SUM('BE23'!$B$81:$B$87)</f>
        <v>0</v>
      </c>
      <c r="G33" s="123">
        <f>SUM('BE23'!$B$117:$B$123)</f>
        <v>0</v>
      </c>
      <c r="H33" s="123">
        <f>SUM('BE23'!$B$153:$B$159)</f>
        <v>0</v>
      </c>
      <c r="I33" s="123">
        <f>SUM('BE23'!$B$189:$B$195)</f>
        <v>0</v>
      </c>
      <c r="J33" s="123">
        <f>SUM('BE23'!$B$225:$B$231)</f>
        <v>0</v>
      </c>
      <c r="K33" s="123">
        <f>SUM('BE23'!$B$261:$B$267)</f>
        <v>0</v>
      </c>
      <c r="L33" s="123">
        <f>SUM('BE23'!$B$297:$B$303)</f>
        <v>0</v>
      </c>
      <c r="M33" s="123">
        <f>SUM('BE23'!$B$333:$B$339)</f>
        <v>0</v>
      </c>
      <c r="N33" s="123">
        <f>SUM('BE23'!$B$369:$B$375)</f>
        <v>0</v>
      </c>
      <c r="O33" s="123">
        <f>SUM('BE23'!$B$405:$B$411)</f>
        <v>0</v>
      </c>
      <c r="P33" s="123">
        <f>SUM('BE23'!$B$441:$B$447)</f>
        <v>0</v>
      </c>
      <c r="Q33" s="123">
        <f>SUM('BE23'!$B$477:$B$483)</f>
        <v>0</v>
      </c>
      <c r="R33" s="123">
        <f>SUM('BE23'!$B$513:$B$519)</f>
        <v>0</v>
      </c>
      <c r="S33" s="123">
        <f>SUM('BE23'!$B$549:$B$555)</f>
        <v>0</v>
      </c>
      <c r="T33" s="123">
        <f>SUM('BE23'!$B$585:$B$591)</f>
        <v>0</v>
      </c>
      <c r="U33" s="123">
        <f>SUM('BE23'!$B$621:$B$627)</f>
        <v>0</v>
      </c>
      <c r="V33" s="123">
        <f>SUM('BE23'!$B$657:$B$663)</f>
        <v>0</v>
      </c>
      <c r="W33" s="123">
        <f>SUM('BE23'!$B$693:$B$699)</f>
        <v>0</v>
      </c>
      <c r="X33" s="124">
        <f>SUM('BE23'!$B$729:$B$735)</f>
        <v>0</v>
      </c>
    </row>
    <row r="34" spans="2:24" x14ac:dyDescent="0.35">
      <c r="B34" s="63" t="str">
        <f>'BE List'!B30&amp;". "&amp;'BE List'!E30</f>
        <v xml:space="preserve">24. </v>
      </c>
      <c r="C34" s="117">
        <f t="shared" si="2"/>
        <v>0</v>
      </c>
      <c r="D34" s="79">
        <f t="shared" si="3"/>
        <v>0</v>
      </c>
      <c r="E34" s="122">
        <f>SUM('BE24'!$B$45:$B$51)</f>
        <v>0</v>
      </c>
      <c r="F34" s="123">
        <f>SUM('BE24'!$B$81:$B$87)</f>
        <v>0</v>
      </c>
      <c r="G34" s="123">
        <f>SUM('BE24'!$B$117:$B$123)</f>
        <v>0</v>
      </c>
      <c r="H34" s="123">
        <f>SUM('BE24'!$B$153:$B$159)</f>
        <v>0</v>
      </c>
      <c r="I34" s="123">
        <f>SUM('BE24'!$B$189:$B$195)</f>
        <v>0</v>
      </c>
      <c r="J34" s="123">
        <f>SUM('BE24'!$B$225:$B$231)</f>
        <v>0</v>
      </c>
      <c r="K34" s="123">
        <f>SUM('BE24'!$B$261:$B$267)</f>
        <v>0</v>
      </c>
      <c r="L34" s="123">
        <f>SUM('BE24'!$B$297:$B$303)</f>
        <v>0</v>
      </c>
      <c r="M34" s="123">
        <f>SUM('BE24'!$B$333:$B$339)</f>
        <v>0</v>
      </c>
      <c r="N34" s="123">
        <f>SUM('BE24'!$B$369:$B$375)</f>
        <v>0</v>
      </c>
      <c r="O34" s="123">
        <f>SUM('BE24'!$B$405:$B$411)</f>
        <v>0</v>
      </c>
      <c r="P34" s="123">
        <f>SUM('BE24'!$B$441:$B$447)</f>
        <v>0</v>
      </c>
      <c r="Q34" s="123">
        <f>SUM('BE24'!$B$477:$B$483)</f>
        <v>0</v>
      </c>
      <c r="R34" s="123">
        <f>SUM('BE24'!$B$513:$B$519)</f>
        <v>0</v>
      </c>
      <c r="S34" s="123">
        <f>SUM('BE24'!$B$549:$B$555)</f>
        <v>0</v>
      </c>
      <c r="T34" s="123">
        <f>SUM('BE24'!$B$585:$B$591)</f>
        <v>0</v>
      </c>
      <c r="U34" s="123">
        <f>SUM('BE24'!$B$621:$B$627)</f>
        <v>0</v>
      </c>
      <c r="V34" s="123">
        <f>SUM('BE24'!$B$657:$B$663)</f>
        <v>0</v>
      </c>
      <c r="W34" s="123">
        <f>SUM('BE24'!$B$693:$B$699)</f>
        <v>0</v>
      </c>
      <c r="X34" s="124">
        <f>SUM('BE24'!$B$729:$B$735)</f>
        <v>0</v>
      </c>
    </row>
    <row r="35" spans="2:24" x14ac:dyDescent="0.35">
      <c r="B35" s="63" t="str">
        <f>'BE List'!B31&amp;". "&amp;'BE List'!E31</f>
        <v xml:space="preserve">25. </v>
      </c>
      <c r="C35" s="117">
        <f t="shared" si="2"/>
        <v>0</v>
      </c>
      <c r="D35" s="79">
        <f t="shared" si="3"/>
        <v>0</v>
      </c>
      <c r="E35" s="122">
        <f>SUM('BE25'!$B$45:$B$51)</f>
        <v>0</v>
      </c>
      <c r="F35" s="123">
        <f>SUM('BE25'!$B$81:$B$87)</f>
        <v>0</v>
      </c>
      <c r="G35" s="123">
        <f>SUM('BE25'!$B$117:$B$123)</f>
        <v>0</v>
      </c>
      <c r="H35" s="123">
        <f>SUM('BE25'!$B$153:$B$159)</f>
        <v>0</v>
      </c>
      <c r="I35" s="123">
        <f>SUM('BE25'!$B$189:$B$195)</f>
        <v>0</v>
      </c>
      <c r="J35" s="123">
        <f>SUM('BE25'!$B$225:$B$231)</f>
        <v>0</v>
      </c>
      <c r="K35" s="123">
        <f>SUM('BE25'!$B$261:$B$267)</f>
        <v>0</v>
      </c>
      <c r="L35" s="123">
        <f>SUM('BE25'!$B$297:$B$303)</f>
        <v>0</v>
      </c>
      <c r="M35" s="123">
        <f>SUM('BE25'!$B$333:$B$339)</f>
        <v>0</v>
      </c>
      <c r="N35" s="123">
        <f>SUM('BE25'!$B$369:$B$375)</f>
        <v>0</v>
      </c>
      <c r="O35" s="123">
        <f>SUM('BE25'!$B$405:$B$411)</f>
        <v>0</v>
      </c>
      <c r="P35" s="123">
        <f>SUM('BE25'!$B$441:$B$447)</f>
        <v>0</v>
      </c>
      <c r="Q35" s="123">
        <f>SUM('BE25'!$B$477:$B$483)</f>
        <v>0</v>
      </c>
      <c r="R35" s="123">
        <f>SUM('BE25'!$B$513:$B$519)</f>
        <v>0</v>
      </c>
      <c r="S35" s="123">
        <f>SUM('BE25'!$B$549:$B$555)</f>
        <v>0</v>
      </c>
      <c r="T35" s="123">
        <f>SUM('BE25'!$B$585:$B$591)</f>
        <v>0</v>
      </c>
      <c r="U35" s="123">
        <f>SUM('BE25'!$B$621:$B$627)</f>
        <v>0</v>
      </c>
      <c r="V35" s="123">
        <f>SUM('BE25'!$B$657:$B$663)</f>
        <v>0</v>
      </c>
      <c r="W35" s="123">
        <f>SUM('BE25'!$B$693:$B$699)</f>
        <v>0</v>
      </c>
      <c r="X35" s="124">
        <f>SUM('BE25'!$B$729:$B$735)</f>
        <v>0</v>
      </c>
    </row>
    <row r="36" spans="2:24" x14ac:dyDescent="0.35">
      <c r="B36" s="63" t="str">
        <f>'BE List'!B32&amp;". "&amp;'BE List'!E32</f>
        <v xml:space="preserve">26. </v>
      </c>
      <c r="C36" s="117">
        <f t="shared" si="2"/>
        <v>0</v>
      </c>
      <c r="D36" s="79">
        <f t="shared" si="3"/>
        <v>0</v>
      </c>
      <c r="E36" s="122">
        <f>SUM('BE26'!$B$45:$B$51)</f>
        <v>0</v>
      </c>
      <c r="F36" s="123">
        <f>SUM('BE26'!$B$81:$B$87)</f>
        <v>0</v>
      </c>
      <c r="G36" s="123">
        <f>SUM('BE26'!$B$117:$B$123)</f>
        <v>0</v>
      </c>
      <c r="H36" s="123">
        <f>SUM('BE26'!$B$153:$B$159)</f>
        <v>0</v>
      </c>
      <c r="I36" s="123">
        <f>SUM('BE26'!$B$189:$B$195)</f>
        <v>0</v>
      </c>
      <c r="J36" s="123">
        <f>SUM('BE26'!$B$225:$B$231)</f>
        <v>0</v>
      </c>
      <c r="K36" s="123">
        <f>SUM('BE26'!$B$261:$B$267)</f>
        <v>0</v>
      </c>
      <c r="L36" s="123">
        <f>SUM('BE26'!$B$297:$B$303)</f>
        <v>0</v>
      </c>
      <c r="M36" s="123">
        <f>SUM('BE26'!$B$333:$B$339)</f>
        <v>0</v>
      </c>
      <c r="N36" s="123">
        <f>SUM('BE26'!$B$369:$B$375)</f>
        <v>0</v>
      </c>
      <c r="O36" s="123">
        <f>SUM('BE26'!$B$405:$B$411)</f>
        <v>0</v>
      </c>
      <c r="P36" s="123">
        <f>SUM('BE26'!$B$441:$B$447)</f>
        <v>0</v>
      </c>
      <c r="Q36" s="123">
        <f>SUM('BE26'!$B$477:$B$483)</f>
        <v>0</v>
      </c>
      <c r="R36" s="123">
        <f>SUM('BE26'!$B$513:$B$519)</f>
        <v>0</v>
      </c>
      <c r="S36" s="123">
        <f>SUM('BE26'!$B$549:$B$555)</f>
        <v>0</v>
      </c>
      <c r="T36" s="123">
        <f>SUM('BE26'!$B$585:$B$591)</f>
        <v>0</v>
      </c>
      <c r="U36" s="123">
        <f>SUM('BE26'!$B$621:$B$627)</f>
        <v>0</v>
      </c>
      <c r="V36" s="123">
        <f>SUM('BE26'!$B$657:$B$663)</f>
        <v>0</v>
      </c>
      <c r="W36" s="123">
        <f>SUM('BE26'!$B$693:$B$699)</f>
        <v>0</v>
      </c>
      <c r="X36" s="124">
        <f>SUM('BE26'!$B$729:$B$735)</f>
        <v>0</v>
      </c>
    </row>
    <row r="37" spans="2:24" x14ac:dyDescent="0.35">
      <c r="B37" s="63" t="str">
        <f>'BE List'!B33&amp;". "&amp;'BE List'!E33</f>
        <v xml:space="preserve">27. </v>
      </c>
      <c r="C37" s="117">
        <f t="shared" si="2"/>
        <v>0</v>
      </c>
      <c r="D37" s="79">
        <f t="shared" si="3"/>
        <v>0</v>
      </c>
      <c r="E37" s="122">
        <f>SUM('BE27'!$B$45:$B$51)</f>
        <v>0</v>
      </c>
      <c r="F37" s="123">
        <f>SUM('BE27'!$B$81:$B$87)</f>
        <v>0</v>
      </c>
      <c r="G37" s="123">
        <f>SUM('BE27'!$B$117:$B$123)</f>
        <v>0</v>
      </c>
      <c r="H37" s="123">
        <f>SUM('BE27'!$B$153:$B$159)</f>
        <v>0</v>
      </c>
      <c r="I37" s="123">
        <f>SUM('BE27'!$B$189:$B$195)</f>
        <v>0</v>
      </c>
      <c r="J37" s="123">
        <f>SUM('BE27'!$B$225:$B$231)</f>
        <v>0</v>
      </c>
      <c r="K37" s="123">
        <f>SUM('BE27'!$B$261:$B$267)</f>
        <v>0</v>
      </c>
      <c r="L37" s="123">
        <f>SUM('BE27'!$B$297:$B$303)</f>
        <v>0</v>
      </c>
      <c r="M37" s="123">
        <f>SUM('BE27'!$B$333:$B$339)</f>
        <v>0</v>
      </c>
      <c r="N37" s="123">
        <f>SUM('BE27'!$B$369:$B$375)</f>
        <v>0</v>
      </c>
      <c r="O37" s="123">
        <f>SUM('BE27'!$B$405:$B$411)</f>
        <v>0</v>
      </c>
      <c r="P37" s="123">
        <f>SUM('BE27'!$B$441:$B$447)</f>
        <v>0</v>
      </c>
      <c r="Q37" s="123">
        <f>SUM('BE27'!$B$477:$B$483)</f>
        <v>0</v>
      </c>
      <c r="R37" s="123">
        <f>SUM('BE27'!$B$513:$B$519)</f>
        <v>0</v>
      </c>
      <c r="S37" s="123">
        <f>SUM('BE27'!$B$549:$B$555)</f>
        <v>0</v>
      </c>
      <c r="T37" s="123">
        <f>SUM('BE27'!$B$585:$B$591)</f>
        <v>0</v>
      </c>
      <c r="U37" s="123">
        <f>SUM('BE27'!$B$621:$B$627)</f>
        <v>0</v>
      </c>
      <c r="V37" s="123">
        <f>SUM('BE27'!$B$657:$B$663)</f>
        <v>0</v>
      </c>
      <c r="W37" s="123">
        <f>SUM('BE27'!$B$693:$B$699)</f>
        <v>0</v>
      </c>
      <c r="X37" s="124">
        <f>SUM('BE27'!$B$729:$B$735)</f>
        <v>0</v>
      </c>
    </row>
    <row r="38" spans="2:24" x14ac:dyDescent="0.35">
      <c r="B38" s="63" t="str">
        <f>'BE List'!B34&amp;". "&amp;'BE List'!E34</f>
        <v xml:space="preserve">28. </v>
      </c>
      <c r="C38" s="117">
        <f t="shared" si="2"/>
        <v>0</v>
      </c>
      <c r="D38" s="79">
        <f t="shared" si="3"/>
        <v>0</v>
      </c>
      <c r="E38" s="122">
        <f>SUM('BE28'!$B$45:$B$51)</f>
        <v>0</v>
      </c>
      <c r="F38" s="123">
        <f>SUM('BE28'!$B$81:$B$87)</f>
        <v>0</v>
      </c>
      <c r="G38" s="123">
        <f>SUM('BE28'!$B$117:$B$123)</f>
        <v>0</v>
      </c>
      <c r="H38" s="123">
        <f>SUM('BE28'!$B$153:$B$159)</f>
        <v>0</v>
      </c>
      <c r="I38" s="123">
        <f>SUM('BE28'!$B$189:$B$195)</f>
        <v>0</v>
      </c>
      <c r="J38" s="123">
        <f>SUM('BE28'!$B$225:$B$231)</f>
        <v>0</v>
      </c>
      <c r="K38" s="123">
        <f>SUM('BE28'!$B$261:$B$267)</f>
        <v>0</v>
      </c>
      <c r="L38" s="123">
        <f>SUM('BE28'!$B$297:$B$303)</f>
        <v>0</v>
      </c>
      <c r="M38" s="123">
        <f>SUM('BE28'!$B$333:$B$339)</f>
        <v>0</v>
      </c>
      <c r="N38" s="123">
        <f>SUM('BE28'!$B$369:$B$375)</f>
        <v>0</v>
      </c>
      <c r="O38" s="123">
        <f>SUM('BE28'!$B$405:$B$411)</f>
        <v>0</v>
      </c>
      <c r="P38" s="123">
        <f>SUM('BE28'!$B$441:$B$447)</f>
        <v>0</v>
      </c>
      <c r="Q38" s="123">
        <f>SUM('BE28'!$B$477:$B$483)</f>
        <v>0</v>
      </c>
      <c r="R38" s="123">
        <f>SUM('BE28'!$B$513:$B$519)</f>
        <v>0</v>
      </c>
      <c r="S38" s="123">
        <f>SUM('BE28'!$B$549:$B$555)</f>
        <v>0</v>
      </c>
      <c r="T38" s="123">
        <f>SUM('BE28'!$B$585:$B$591)</f>
        <v>0</v>
      </c>
      <c r="U38" s="123">
        <f>SUM('BE28'!$B$621:$B$627)</f>
        <v>0</v>
      </c>
      <c r="V38" s="123">
        <f>SUM('BE28'!$B$657:$B$663)</f>
        <v>0</v>
      </c>
      <c r="W38" s="123">
        <f>SUM('BE28'!$B$693:$B$699)</f>
        <v>0</v>
      </c>
      <c r="X38" s="124">
        <f>SUM('BE28'!$B$729:$B$735)</f>
        <v>0</v>
      </c>
    </row>
    <row r="39" spans="2:24" x14ac:dyDescent="0.35">
      <c r="B39" s="63" t="str">
        <f>'BE List'!B35&amp;". "&amp;'BE List'!E35</f>
        <v xml:space="preserve">29. </v>
      </c>
      <c r="C39" s="117">
        <f t="shared" si="2"/>
        <v>0</v>
      </c>
      <c r="D39" s="79">
        <f t="shared" si="3"/>
        <v>0</v>
      </c>
      <c r="E39" s="122">
        <f>SUM('BE29'!$B$45:$B$51)</f>
        <v>0</v>
      </c>
      <c r="F39" s="123">
        <f>SUM('BE29'!$B$81:$B$87)</f>
        <v>0</v>
      </c>
      <c r="G39" s="123">
        <f>SUM('BE29'!$B$117:$B$123)</f>
        <v>0</v>
      </c>
      <c r="H39" s="123">
        <f>SUM('BE29'!$B$153:$B$159)</f>
        <v>0</v>
      </c>
      <c r="I39" s="123">
        <f>SUM('BE29'!$B$189:$B$195)</f>
        <v>0</v>
      </c>
      <c r="J39" s="123">
        <f>SUM('BE29'!$B$225:$B$231)</f>
        <v>0</v>
      </c>
      <c r="K39" s="123">
        <f>SUM('BE29'!$B$261:$B$267)</f>
        <v>0</v>
      </c>
      <c r="L39" s="123">
        <f>SUM('BE29'!$B$297:$B$303)</f>
        <v>0</v>
      </c>
      <c r="M39" s="123">
        <f>SUM('BE29'!$B$333:$B$339)</f>
        <v>0</v>
      </c>
      <c r="N39" s="123">
        <f>SUM('BE29'!$B$369:$B$375)</f>
        <v>0</v>
      </c>
      <c r="O39" s="123">
        <f>SUM('BE29'!$B$405:$B$411)</f>
        <v>0</v>
      </c>
      <c r="P39" s="123">
        <f>SUM('BE29'!$B$441:$B$447)</f>
        <v>0</v>
      </c>
      <c r="Q39" s="123">
        <f>SUM('BE29'!$B$477:$B$483)</f>
        <v>0</v>
      </c>
      <c r="R39" s="123">
        <f>SUM('BE29'!$B$513:$B$519)</f>
        <v>0</v>
      </c>
      <c r="S39" s="123">
        <f>SUM('BE29'!$B$549:$B$555)</f>
        <v>0</v>
      </c>
      <c r="T39" s="123">
        <f>SUM('BE29'!$B$585:$B$591)</f>
        <v>0</v>
      </c>
      <c r="U39" s="123">
        <f>SUM('BE29'!$B$621:$B$627)</f>
        <v>0</v>
      </c>
      <c r="V39" s="123">
        <f>SUM('BE29'!$B$657:$B$663)</f>
        <v>0</v>
      </c>
      <c r="W39" s="123">
        <f>SUM('BE29'!$B$693:$B$699)</f>
        <v>0</v>
      </c>
      <c r="X39" s="124">
        <f>SUM('BE29'!$B$729:$B$735)</f>
        <v>0</v>
      </c>
    </row>
    <row r="40" spans="2:24" ht="15" thickBot="1" x14ac:dyDescent="0.4">
      <c r="B40" s="64" t="str">
        <f>'BE List'!B36&amp;". "&amp;'BE List'!E36</f>
        <v xml:space="preserve">30. </v>
      </c>
      <c r="C40" s="118">
        <f t="shared" si="2"/>
        <v>0</v>
      </c>
      <c r="D40" s="80">
        <f t="shared" si="3"/>
        <v>0</v>
      </c>
      <c r="E40" s="125">
        <f>SUM('BE30'!$B$45:$B$51)</f>
        <v>0</v>
      </c>
      <c r="F40" s="126">
        <f>SUM('BE30'!$B$81:$B$87)</f>
        <v>0</v>
      </c>
      <c r="G40" s="126">
        <f>SUM('BE30'!$B$117:$B$123)</f>
        <v>0</v>
      </c>
      <c r="H40" s="126">
        <f>SUM('BE30'!$B$153:$B$159)</f>
        <v>0</v>
      </c>
      <c r="I40" s="126">
        <f>SUM('BE30'!$B$189:$B$195)</f>
        <v>0</v>
      </c>
      <c r="J40" s="126">
        <f>SUM('BE30'!$B$225:$B$231)</f>
        <v>0</v>
      </c>
      <c r="K40" s="126">
        <f>SUM('BE30'!$B$261:$B$267)</f>
        <v>0</v>
      </c>
      <c r="L40" s="126">
        <f>SUM('BE30'!$B$297:$B$303)</f>
        <v>0</v>
      </c>
      <c r="M40" s="126">
        <f>SUM('BE30'!$B$333:$B$339)</f>
        <v>0</v>
      </c>
      <c r="N40" s="126">
        <f>SUM('BE30'!$B$369:$B$375)</f>
        <v>0</v>
      </c>
      <c r="O40" s="126">
        <f>SUM('BE30'!$B$405:$B$411)</f>
        <v>0</v>
      </c>
      <c r="P40" s="126">
        <f>SUM('BE30'!$B$441:$B$447)</f>
        <v>0</v>
      </c>
      <c r="Q40" s="126">
        <f>SUM('BE30'!$B$477:$B$483)</f>
        <v>0</v>
      </c>
      <c r="R40" s="126">
        <f>SUM('BE30'!$B$513:$B$519)</f>
        <v>0</v>
      </c>
      <c r="S40" s="126">
        <f>SUM('BE30'!$B$549:$B$555)</f>
        <v>0</v>
      </c>
      <c r="T40" s="126">
        <f>SUM('BE30'!$B$585:$B$591)</f>
        <v>0</v>
      </c>
      <c r="U40" s="126">
        <f>SUM('BE30'!$B$621:$B$627)</f>
        <v>0</v>
      </c>
      <c r="V40" s="126">
        <f>SUM('BE30'!$B$657:$B$663)</f>
        <v>0</v>
      </c>
      <c r="W40" s="126">
        <f>SUM('BE30'!$B$693:$B$699)</f>
        <v>0</v>
      </c>
      <c r="X40" s="127">
        <f>SUM('BE30'!$B$729:$B$735)</f>
        <v>0</v>
      </c>
    </row>
    <row r="41" spans="2:24" x14ac:dyDescent="0.35">
      <c r="E41" s="33"/>
    </row>
  </sheetData>
  <sheetProtection algorithmName="SHA-512" hashValue="z2inyRGxEbTr36w76ef6C/M0P3/hSjVG2vmW2UZEw8L3HBnzye3xvHmn1n2Nd73ROz81qHMFOlLgoKsGtYBHnQ==" saltValue="/ojwNUfQ0dxfcbsUmKsHng==" spinCount="100000" sheet="1" objects="1" scenarios="1" formatCells="0" formatColumns="0" formatRows="0"/>
  <mergeCells count="3">
    <mergeCell ref="C6:D6"/>
    <mergeCell ref="C9:D10"/>
    <mergeCell ref="B6:B8"/>
  </mergeCells>
  <pageMargins left="0.7" right="0.7" top="0.75" bottom="0.75" header="0.3" footer="0.3"/>
  <pageSetup paperSize="9" scale="3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D63B0-08A9-435B-8952-C18C477934E7}">
  <sheetPr codeName="Sheet114">
    <tabColor theme="7" tint="0.79998168889431442"/>
    <pageSetUpPr fitToPage="1"/>
  </sheetPr>
  <dimension ref="A1:D761"/>
  <sheetViews>
    <sheetView zoomScale="80" zoomScaleNormal="80" workbookViewId="0">
      <pane ySplit="3" topLeftCell="A4" activePane="bottomLeft" state="frozen"/>
      <selection activeCell="G28" sqref="G28"/>
      <selection pane="bottomLeft" activeCell="B768" sqref="B768"/>
    </sheetView>
  </sheetViews>
  <sheetFormatPr defaultColWidth="9.453125" defaultRowHeight="14.5" x14ac:dyDescent="0.35"/>
  <cols>
    <col min="1" max="1" width="74.7265625" style="18" customWidth="1"/>
    <col min="2" max="2" width="18.453125" style="15" customWidth="1"/>
    <col min="3" max="3" width="20.453125" style="15" customWidth="1"/>
    <col min="4" max="4" width="15.26953125" style="15" customWidth="1"/>
  </cols>
  <sheetData>
    <row r="1" spans="1:4" s="19" customFormat="1" ht="23.5" x14ac:dyDescent="0.35">
      <c r="A1" s="171" t="s">
        <v>61</v>
      </c>
      <c r="B1" s="172" t="s">
        <v>62</v>
      </c>
      <c r="C1" s="173"/>
      <c r="D1" s="174"/>
    </row>
    <row r="2" spans="1:4" s="19" customFormat="1" ht="18.75" customHeight="1" x14ac:dyDescent="0.35">
      <c r="A2" s="175"/>
      <c r="B2" s="246"/>
      <c r="C2" s="247"/>
      <c r="D2" s="246"/>
    </row>
    <row r="3" spans="1:4" s="19" customFormat="1" ht="29" x14ac:dyDescent="0.35">
      <c r="A3" s="176" t="s">
        <v>63</v>
      </c>
      <c r="B3" s="177" t="s">
        <v>64</v>
      </c>
      <c r="C3" s="178" t="s">
        <v>65</v>
      </c>
      <c r="D3" s="177" t="s">
        <v>66</v>
      </c>
    </row>
    <row r="4" spans="1:4" s="19" customFormat="1" x14ac:dyDescent="0.35">
      <c r="A4" s="2"/>
      <c r="B4" s="21"/>
      <c r="C4" s="29"/>
      <c r="D4" s="21"/>
    </row>
    <row r="5" spans="1:4" s="19" customFormat="1" ht="21" x14ac:dyDescent="0.35">
      <c r="A5" s="248" t="s">
        <v>278</v>
      </c>
      <c r="B5" s="248"/>
      <c r="C5" s="248"/>
      <c r="D5" s="248"/>
    </row>
    <row r="6" spans="1:4" s="19" customFormat="1" x14ac:dyDescent="0.35">
      <c r="A6" s="179"/>
      <c r="B6" s="180"/>
      <c r="C6" s="180"/>
      <c r="D6" s="180"/>
    </row>
    <row r="7" spans="1:4" s="19" customFormat="1" x14ac:dyDescent="0.35">
      <c r="A7" s="4" t="s">
        <v>68</v>
      </c>
      <c r="B7" s="22"/>
      <c r="C7" s="22"/>
      <c r="D7" s="22"/>
    </row>
    <row r="8" spans="1:4" s="19" customFormat="1" x14ac:dyDescent="0.35">
      <c r="A8" s="5" t="s">
        <v>69</v>
      </c>
      <c r="B8" s="23"/>
      <c r="C8" s="23"/>
      <c r="D8" s="23"/>
    </row>
    <row r="9" spans="1:4" s="19" customFormat="1" x14ac:dyDescent="0.35">
      <c r="A9" s="6" t="s">
        <v>70</v>
      </c>
      <c r="B9" s="20">
        <f>B45+B81+B117+B153+B189+B225+B261+B297+B333+B369+B405+B441+B477+B513+B549+B585+B621+B657+B693+B729</f>
        <v>0</v>
      </c>
      <c r="C9" s="20" t="str">
        <f t="shared" ref="C9:C15" si="0">IF(B9&gt;0,D9/B9," ")</f>
        <v xml:space="preserve"> </v>
      </c>
      <c r="D9" s="20">
        <f>D45+D81+D117+D153+D189+D225+D261+D297+D333+D369+D405+D441+D477+D513+D549+D585+D621+D657+D693+D729</f>
        <v>0</v>
      </c>
    </row>
    <row r="10" spans="1:4" s="19" customFormat="1" x14ac:dyDescent="0.35">
      <c r="A10" s="6" t="s">
        <v>71</v>
      </c>
      <c r="B10" s="20">
        <f t="shared" ref="B10:B31" si="1">B46+B82+B118+B154+B190+B226+B262+B298+B334+B370+B406+B442+B478+B514+B550+B586+B622+B658+B694+B730</f>
        <v>0</v>
      </c>
      <c r="C10" s="20" t="str">
        <f t="shared" si="0"/>
        <v xml:space="preserve"> </v>
      </c>
      <c r="D10" s="20">
        <f t="shared" ref="D10:D38" si="2">D46+D82+D118+D154+D190+D226+D262+D298+D334+D370+D406+D442+D478+D514+D550+D586+D622+D658+D694+D730</f>
        <v>0</v>
      </c>
    </row>
    <row r="11" spans="1:4" s="19" customFormat="1" x14ac:dyDescent="0.35">
      <c r="A11" s="6" t="s">
        <v>72</v>
      </c>
      <c r="B11" s="20">
        <f t="shared" si="1"/>
        <v>0</v>
      </c>
      <c r="C11" s="20" t="str">
        <f t="shared" si="0"/>
        <v xml:space="preserve"> </v>
      </c>
      <c r="D11" s="20">
        <f t="shared" si="2"/>
        <v>0</v>
      </c>
    </row>
    <row r="12" spans="1:4" s="19" customFormat="1" x14ac:dyDescent="0.35">
      <c r="A12" s="6" t="s">
        <v>73</v>
      </c>
      <c r="B12" s="20">
        <f t="shared" si="1"/>
        <v>0</v>
      </c>
      <c r="C12" s="20" t="str">
        <f t="shared" si="0"/>
        <v xml:space="preserve"> </v>
      </c>
      <c r="D12" s="20">
        <f t="shared" si="2"/>
        <v>0</v>
      </c>
    </row>
    <row r="13" spans="1:4" s="19" customFormat="1" x14ac:dyDescent="0.35">
      <c r="A13" s="6" t="s">
        <v>74</v>
      </c>
      <c r="B13" s="20">
        <f t="shared" si="1"/>
        <v>0</v>
      </c>
      <c r="C13" s="20" t="str">
        <f t="shared" si="0"/>
        <v xml:space="preserve"> </v>
      </c>
      <c r="D13" s="20">
        <f t="shared" si="2"/>
        <v>0</v>
      </c>
    </row>
    <row r="14" spans="1:4" s="19" customFormat="1" x14ac:dyDescent="0.35">
      <c r="A14" s="5" t="s">
        <v>75</v>
      </c>
      <c r="B14" s="20">
        <f t="shared" si="1"/>
        <v>0</v>
      </c>
      <c r="C14" s="20" t="str">
        <f t="shared" si="0"/>
        <v xml:space="preserve"> </v>
      </c>
      <c r="D14" s="20">
        <f t="shared" si="2"/>
        <v>0</v>
      </c>
    </row>
    <row r="15" spans="1:4" s="19" customFormat="1" x14ac:dyDescent="0.35">
      <c r="A15" s="5" t="s">
        <v>76</v>
      </c>
      <c r="B15" s="20">
        <f t="shared" si="1"/>
        <v>0</v>
      </c>
      <c r="C15" s="20" t="str">
        <f t="shared" si="0"/>
        <v xml:space="preserve"> </v>
      </c>
      <c r="D15" s="20">
        <f t="shared" si="2"/>
        <v>0</v>
      </c>
    </row>
    <row r="16" spans="1:4" s="19" customFormat="1" x14ac:dyDescent="0.35">
      <c r="A16" s="4" t="s">
        <v>77</v>
      </c>
      <c r="B16" s="181"/>
      <c r="C16" s="181"/>
      <c r="D16" s="181"/>
    </row>
    <row r="17" spans="1:4" s="19" customFormat="1" x14ac:dyDescent="0.35">
      <c r="A17" s="5"/>
      <c r="B17" s="20">
        <f t="shared" si="1"/>
        <v>0</v>
      </c>
      <c r="C17" s="20" t="str">
        <f>IF(B17&gt;0,D17/B17," ")</f>
        <v xml:space="preserve"> </v>
      </c>
      <c r="D17" s="20">
        <f t="shared" si="2"/>
        <v>0</v>
      </c>
    </row>
    <row r="18" spans="1:4" s="19" customFormat="1" x14ac:dyDescent="0.35">
      <c r="A18" s="4" t="s">
        <v>78</v>
      </c>
      <c r="B18" s="181"/>
      <c r="C18" s="181"/>
      <c r="D18" s="181"/>
    </row>
    <row r="19" spans="1:4" s="19" customFormat="1" x14ac:dyDescent="0.35">
      <c r="A19" s="5" t="s">
        <v>79</v>
      </c>
      <c r="B19" s="20">
        <f t="shared" si="1"/>
        <v>0</v>
      </c>
      <c r="C19" s="20" t="str">
        <f>IF(B19&gt;0,D19/B19," ")</f>
        <v xml:space="preserve"> </v>
      </c>
      <c r="D19" s="20">
        <f t="shared" si="2"/>
        <v>0</v>
      </c>
    </row>
    <row r="20" spans="1:4" s="19" customFormat="1" x14ac:dyDescent="0.35">
      <c r="A20" s="5" t="s">
        <v>80</v>
      </c>
      <c r="B20" s="182"/>
      <c r="C20" s="182"/>
      <c r="D20" s="182"/>
    </row>
    <row r="21" spans="1:4" s="19" customFormat="1" ht="29" x14ac:dyDescent="0.35">
      <c r="A21" s="8" t="s">
        <v>81</v>
      </c>
      <c r="B21" s="20">
        <f t="shared" si="1"/>
        <v>0</v>
      </c>
      <c r="C21" s="20" t="str">
        <f>IF(B21&gt;0,D21/B21," ")</f>
        <v xml:space="preserve"> </v>
      </c>
      <c r="D21" s="20">
        <f t="shared" si="2"/>
        <v>0</v>
      </c>
    </row>
    <row r="22" spans="1:4" s="19" customFormat="1" x14ac:dyDescent="0.35">
      <c r="A22" s="8" t="s">
        <v>82</v>
      </c>
      <c r="B22" s="20">
        <f t="shared" si="1"/>
        <v>0</v>
      </c>
      <c r="C22" s="20" t="str">
        <f>IF(B22&gt;0,D22/B22," ")</f>
        <v xml:space="preserve"> </v>
      </c>
      <c r="D22" s="20">
        <f t="shared" si="2"/>
        <v>0</v>
      </c>
    </row>
    <row r="23" spans="1:4" s="19" customFormat="1" x14ac:dyDescent="0.35">
      <c r="A23" s="8" t="s">
        <v>83</v>
      </c>
      <c r="B23" s="20">
        <f t="shared" si="1"/>
        <v>0</v>
      </c>
      <c r="C23" s="20" t="str">
        <f>IF(B23&gt;0,D23/B23," ")</f>
        <v xml:space="preserve"> </v>
      </c>
      <c r="D23" s="20">
        <f t="shared" si="2"/>
        <v>0</v>
      </c>
    </row>
    <row r="24" spans="1:4" s="19" customFormat="1" x14ac:dyDescent="0.35">
      <c r="A24" s="5" t="s">
        <v>84</v>
      </c>
      <c r="B24" s="182"/>
      <c r="C24" s="182"/>
      <c r="D24" s="182"/>
    </row>
    <row r="25" spans="1:4" s="19" customFormat="1" x14ac:dyDescent="0.35">
      <c r="A25" s="8" t="s">
        <v>85</v>
      </c>
      <c r="B25" s="20">
        <f t="shared" si="1"/>
        <v>0</v>
      </c>
      <c r="C25" s="20" t="str">
        <f t="shared" ref="C25:C29" si="3">IF(B25&gt;0,D25/B25," ")</f>
        <v xml:space="preserve"> </v>
      </c>
      <c r="D25" s="20">
        <f t="shared" si="2"/>
        <v>0</v>
      </c>
    </row>
    <row r="26" spans="1:4" s="19" customFormat="1" x14ac:dyDescent="0.35">
      <c r="A26" s="8" t="s">
        <v>86</v>
      </c>
      <c r="B26" s="20">
        <f t="shared" si="1"/>
        <v>0</v>
      </c>
      <c r="C26" s="20" t="str">
        <f t="shared" si="3"/>
        <v xml:space="preserve"> </v>
      </c>
      <c r="D26" s="20">
        <f t="shared" si="2"/>
        <v>0</v>
      </c>
    </row>
    <row r="27" spans="1:4" s="19" customFormat="1" x14ac:dyDescent="0.35">
      <c r="A27" s="8" t="s">
        <v>87</v>
      </c>
      <c r="B27" s="20">
        <f t="shared" si="1"/>
        <v>0</v>
      </c>
      <c r="C27" s="20" t="str">
        <f t="shared" si="3"/>
        <v xml:space="preserve"> </v>
      </c>
      <c r="D27" s="20">
        <f t="shared" si="2"/>
        <v>0</v>
      </c>
    </row>
    <row r="28" spans="1:4" s="19" customFormat="1" x14ac:dyDescent="0.35">
      <c r="A28" s="8" t="s">
        <v>88</v>
      </c>
      <c r="B28" s="20">
        <f t="shared" si="1"/>
        <v>0</v>
      </c>
      <c r="C28" s="20" t="str">
        <f t="shared" si="3"/>
        <v xml:space="preserve"> </v>
      </c>
      <c r="D28" s="20">
        <f t="shared" si="2"/>
        <v>0</v>
      </c>
    </row>
    <row r="29" spans="1:4" s="19" customFormat="1" ht="29" x14ac:dyDescent="0.35">
      <c r="A29" s="8" t="s">
        <v>89</v>
      </c>
      <c r="B29" s="20">
        <f t="shared" si="1"/>
        <v>0</v>
      </c>
      <c r="C29" s="20" t="str">
        <f t="shared" si="3"/>
        <v xml:space="preserve"> </v>
      </c>
      <c r="D29" s="20">
        <f t="shared" si="2"/>
        <v>0</v>
      </c>
    </row>
    <row r="30" spans="1:4" s="19" customFormat="1" x14ac:dyDescent="0.35">
      <c r="A30" s="4" t="s">
        <v>90</v>
      </c>
      <c r="B30" s="181"/>
      <c r="C30" s="181"/>
      <c r="D30" s="181"/>
    </row>
    <row r="31" spans="1:4" s="19" customFormat="1" x14ac:dyDescent="0.35">
      <c r="A31" s="9" t="s">
        <v>91</v>
      </c>
      <c r="B31" s="20">
        <f t="shared" si="1"/>
        <v>0</v>
      </c>
      <c r="C31" s="20" t="str">
        <f t="shared" ref="C31" si="4">IF(B31&gt;0,D31/B31," ")</f>
        <v xml:space="preserve"> </v>
      </c>
      <c r="D31" s="20">
        <f t="shared" si="2"/>
        <v>0</v>
      </c>
    </row>
    <row r="32" spans="1:4" s="19" customFormat="1" x14ac:dyDescent="0.35">
      <c r="A32" s="183"/>
      <c r="B32" s="23"/>
      <c r="C32" s="23"/>
      <c r="D32" s="23"/>
    </row>
    <row r="33" spans="1:4" s="19" customFormat="1" x14ac:dyDescent="0.35">
      <c r="A33" s="10" t="s">
        <v>92</v>
      </c>
      <c r="B33" s="24"/>
      <c r="C33" s="24"/>
      <c r="D33" s="24">
        <f t="shared" si="2"/>
        <v>0</v>
      </c>
    </row>
    <row r="34" spans="1:4" s="19" customFormat="1" x14ac:dyDescent="0.35">
      <c r="A34" s="10" t="s">
        <v>93</v>
      </c>
      <c r="B34" s="24"/>
      <c r="C34" s="24"/>
      <c r="D34" s="24">
        <f t="shared" si="2"/>
        <v>0</v>
      </c>
    </row>
    <row r="35" spans="1:4" s="19" customFormat="1" x14ac:dyDescent="0.35">
      <c r="A35" s="3"/>
      <c r="B35" s="25"/>
      <c r="C35" s="25"/>
      <c r="D35" s="25"/>
    </row>
    <row r="36" spans="1:4" s="19" customFormat="1" x14ac:dyDescent="0.35">
      <c r="A36" s="4" t="str">
        <f>"E. INDIRECT COSTS ("&amp;TEXT(Instructions!$C$11,"0%")&amp;" * (A+C))"</f>
        <v>E. INDIRECT COSTS (25% * (A+C))</v>
      </c>
      <c r="B36" s="24"/>
      <c r="C36" s="24"/>
      <c r="D36" s="24">
        <f t="shared" si="2"/>
        <v>0</v>
      </c>
    </row>
    <row r="37" spans="1:4" s="19" customFormat="1" x14ac:dyDescent="0.35">
      <c r="A37" s="3"/>
      <c r="B37" s="25"/>
      <c r="C37" s="25"/>
      <c r="D37" s="25"/>
    </row>
    <row r="38" spans="1:4" s="19" customFormat="1" x14ac:dyDescent="0.35">
      <c r="A38" s="4" t="s">
        <v>94</v>
      </c>
      <c r="B38" s="24"/>
      <c r="C38" s="24"/>
      <c r="D38" s="24">
        <f t="shared" si="2"/>
        <v>0</v>
      </c>
    </row>
    <row r="39" spans="1:4" s="19" customFormat="1" x14ac:dyDescent="0.35">
      <c r="A39" s="3"/>
      <c r="B39" s="184"/>
      <c r="C39" s="185"/>
      <c r="D39" s="184"/>
    </row>
    <row r="40" spans="1:4" s="19" customFormat="1" x14ac:dyDescent="0.35">
      <c r="A40" s="2"/>
      <c r="B40" s="21"/>
      <c r="C40" s="29"/>
      <c r="D40" s="21"/>
    </row>
    <row r="41" spans="1:4" s="19" customFormat="1" ht="21.65" customHeight="1" x14ac:dyDescent="0.35">
      <c r="A41" s="248" t="str">
        <f>"COSTS OF WORK PACKAGE "&amp;'WP list'!B7&amp;" "&amp;'WP list'!C7</f>
        <v xml:space="preserve">COSTS OF WORK PACKAGE WP1 </v>
      </c>
      <c r="B41" s="248"/>
      <c r="C41" s="248"/>
      <c r="D41" s="248"/>
    </row>
    <row r="42" spans="1:4" s="19" customFormat="1" ht="7" customHeight="1" x14ac:dyDescent="0.35">
      <c r="A42" s="3"/>
      <c r="B42" s="25"/>
      <c r="C42" s="25"/>
      <c r="D42" s="25"/>
    </row>
    <row r="43" spans="1:4" s="19" customFormat="1" ht="15" customHeight="1" x14ac:dyDescent="0.35">
      <c r="A43" s="4" t="s">
        <v>68</v>
      </c>
      <c r="B43" s="22"/>
      <c r="C43" s="22"/>
      <c r="D43" s="22"/>
    </row>
    <row r="44" spans="1:4" s="19" customFormat="1" ht="15" customHeight="1" x14ac:dyDescent="0.35">
      <c r="A44" s="5" t="s">
        <v>69</v>
      </c>
      <c r="B44" s="23"/>
      <c r="C44" s="23"/>
      <c r="D44" s="23"/>
    </row>
    <row r="45" spans="1:4" s="19" customFormat="1" ht="15" customHeight="1" x14ac:dyDescent="0.35">
      <c r="A45" s="6" t="s">
        <v>70</v>
      </c>
      <c r="B45" s="20">
        <f>SUM('BE1:BE30'!B45)</f>
        <v>0</v>
      </c>
      <c r="C45" s="20" t="str">
        <f t="shared" ref="C45" si="5">IF(B45&gt;0,D45/B45," ")</f>
        <v xml:space="preserve"> </v>
      </c>
      <c r="D45" s="20">
        <f>SUM('BE1:BE30'!D45)</f>
        <v>0</v>
      </c>
    </row>
    <row r="46" spans="1:4" s="19" customFormat="1" ht="15" customHeight="1" x14ac:dyDescent="0.35">
      <c r="A46" s="6" t="s">
        <v>71</v>
      </c>
      <c r="B46" s="20">
        <f>SUM('BE1:BE30'!B46)</f>
        <v>0</v>
      </c>
      <c r="C46" s="20" t="str">
        <f t="shared" ref="C46:C51" si="6">IF(B46&gt;0,D46/B46," ")</f>
        <v xml:space="preserve"> </v>
      </c>
      <c r="D46" s="20">
        <f>SUM('BE1:BE30'!D46)</f>
        <v>0</v>
      </c>
    </row>
    <row r="47" spans="1:4" s="19" customFormat="1" ht="15" customHeight="1" x14ac:dyDescent="0.35">
      <c r="A47" s="6" t="s">
        <v>72</v>
      </c>
      <c r="B47" s="20">
        <f>SUM('BE1:BE30'!B47)</f>
        <v>0</v>
      </c>
      <c r="C47" s="20" t="str">
        <f t="shared" si="6"/>
        <v xml:space="preserve"> </v>
      </c>
      <c r="D47" s="20">
        <f>SUM('BE1:BE30'!D47)</f>
        <v>0</v>
      </c>
    </row>
    <row r="48" spans="1:4" s="19" customFormat="1" ht="15" customHeight="1" x14ac:dyDescent="0.35">
      <c r="A48" s="6" t="s">
        <v>73</v>
      </c>
      <c r="B48" s="20">
        <f>SUM('BE1:BE30'!B48)</f>
        <v>0</v>
      </c>
      <c r="C48" s="20" t="str">
        <f t="shared" si="6"/>
        <v xml:space="preserve"> </v>
      </c>
      <c r="D48" s="20">
        <f>SUM('BE1:BE30'!D48)</f>
        <v>0</v>
      </c>
    </row>
    <row r="49" spans="1:4" s="19" customFormat="1" ht="15" customHeight="1" x14ac:dyDescent="0.35">
      <c r="A49" s="6" t="s">
        <v>74</v>
      </c>
      <c r="B49" s="20">
        <f>SUM('BE1:BE30'!B49)</f>
        <v>0</v>
      </c>
      <c r="C49" s="20" t="str">
        <f t="shared" si="6"/>
        <v xml:space="preserve"> </v>
      </c>
      <c r="D49" s="20">
        <f>SUM('BE1:BE30'!D49)</f>
        <v>0</v>
      </c>
    </row>
    <row r="50" spans="1:4" s="19" customFormat="1" ht="15" customHeight="1" x14ac:dyDescent="0.35">
      <c r="A50" s="5" t="s">
        <v>95</v>
      </c>
      <c r="B50" s="20">
        <f>SUM('BE1:BE30'!B50)</f>
        <v>0</v>
      </c>
      <c r="C50" s="20" t="str">
        <f t="shared" si="6"/>
        <v xml:space="preserve"> </v>
      </c>
      <c r="D50" s="20">
        <f>SUM('BE1:BE30'!D50)</f>
        <v>0</v>
      </c>
    </row>
    <row r="51" spans="1:4" s="19" customFormat="1" ht="15" customHeight="1" x14ac:dyDescent="0.35">
      <c r="A51" s="5" t="s">
        <v>96</v>
      </c>
      <c r="B51" s="20">
        <f>SUM('BE1:BE30'!B51)</f>
        <v>0</v>
      </c>
      <c r="C51" s="20" t="str">
        <f t="shared" si="6"/>
        <v xml:space="preserve"> </v>
      </c>
      <c r="D51" s="20">
        <f>SUM('BE1:BE30'!D51)</f>
        <v>0</v>
      </c>
    </row>
    <row r="52" spans="1:4" s="19" customFormat="1" ht="15" customHeight="1" x14ac:dyDescent="0.35">
      <c r="A52" s="4" t="s">
        <v>77</v>
      </c>
      <c r="B52" s="181"/>
      <c r="C52" s="181"/>
      <c r="D52" s="181"/>
    </row>
    <row r="53" spans="1:4" s="19" customFormat="1" ht="15" customHeight="1" x14ac:dyDescent="0.35">
      <c r="A53" s="7"/>
      <c r="B53" s="20">
        <f>SUM('BE1:BE30'!B53)</f>
        <v>0</v>
      </c>
      <c r="C53" s="20" t="str">
        <f t="shared" ref="C53" si="7">IF(B53&gt;0,D53/B53," ")</f>
        <v xml:space="preserve"> </v>
      </c>
      <c r="D53" s="20">
        <f>SUM('BE1:BE30'!D53)</f>
        <v>0</v>
      </c>
    </row>
    <row r="54" spans="1:4" s="19" customFormat="1" ht="15" customHeight="1" x14ac:dyDescent="0.35">
      <c r="A54" s="4" t="s">
        <v>78</v>
      </c>
      <c r="B54" s="181"/>
      <c r="C54" s="181"/>
      <c r="D54" s="181"/>
    </row>
    <row r="55" spans="1:4" s="19" customFormat="1" ht="15" customHeight="1" x14ac:dyDescent="0.35">
      <c r="A55" s="5" t="s">
        <v>79</v>
      </c>
      <c r="B55" s="20">
        <f>SUM('BE1:BE30'!B55)</f>
        <v>0</v>
      </c>
      <c r="C55" s="20" t="str">
        <f t="shared" ref="C55" si="8">IF(B55&gt;0,D55/B55," ")</f>
        <v xml:space="preserve"> </v>
      </c>
      <c r="D55" s="20">
        <f>SUM('BE1:BE30'!D55)</f>
        <v>0</v>
      </c>
    </row>
    <row r="56" spans="1:4" s="19" customFormat="1" ht="15" customHeight="1" x14ac:dyDescent="0.35">
      <c r="A56" s="5" t="s">
        <v>80</v>
      </c>
      <c r="B56" s="182"/>
      <c r="C56" s="182"/>
      <c r="D56" s="182"/>
    </row>
    <row r="57" spans="1:4" s="19" customFormat="1" ht="29" x14ac:dyDescent="0.35">
      <c r="A57" s="8" t="s">
        <v>97</v>
      </c>
      <c r="B57" s="20">
        <f>SUM('BE1:BE30'!B57)</f>
        <v>0</v>
      </c>
      <c r="C57" s="20" t="str">
        <f t="shared" ref="C57:C59" si="9">IF(B57&gt;0,D57/B57," ")</f>
        <v xml:space="preserve"> </v>
      </c>
      <c r="D57" s="20">
        <f>SUM('BE1:BE30'!D57)</f>
        <v>0</v>
      </c>
    </row>
    <row r="58" spans="1:4" s="19" customFormat="1" ht="15" customHeight="1" x14ac:dyDescent="0.35">
      <c r="A58" s="8" t="s">
        <v>82</v>
      </c>
      <c r="B58" s="20">
        <f>SUM('BE1:BE30'!B58)</f>
        <v>0</v>
      </c>
      <c r="C58" s="20" t="str">
        <f t="shared" si="9"/>
        <v xml:space="preserve"> </v>
      </c>
      <c r="D58" s="20">
        <f>SUM('BE1:BE30'!D58)</f>
        <v>0</v>
      </c>
    </row>
    <row r="59" spans="1:4" s="19" customFormat="1" ht="15" customHeight="1" x14ac:dyDescent="0.35">
      <c r="A59" s="8" t="s">
        <v>83</v>
      </c>
      <c r="B59" s="20">
        <f>SUM('BE1:BE30'!B59)</f>
        <v>0</v>
      </c>
      <c r="C59" s="20" t="str">
        <f t="shared" si="9"/>
        <v xml:space="preserve"> </v>
      </c>
      <c r="D59" s="20">
        <f>SUM('BE1:BE30'!D59)</f>
        <v>0</v>
      </c>
    </row>
    <row r="60" spans="1:4" s="19" customFormat="1" ht="15" customHeight="1" x14ac:dyDescent="0.35">
      <c r="A60" s="5" t="s">
        <v>84</v>
      </c>
      <c r="B60" s="182"/>
      <c r="C60" s="182"/>
      <c r="D60" s="182"/>
    </row>
    <row r="61" spans="1:4" s="19" customFormat="1" ht="15" customHeight="1" x14ac:dyDescent="0.35">
      <c r="A61" s="8" t="s">
        <v>85</v>
      </c>
      <c r="B61" s="20">
        <f>SUM('BE1:BE30'!B61)</f>
        <v>0</v>
      </c>
      <c r="C61" s="20" t="str">
        <f t="shared" ref="C61:C65" si="10">IF(B61&gt;0,D61/B61," ")</f>
        <v xml:space="preserve"> </v>
      </c>
      <c r="D61" s="20">
        <f>SUM('BE1:BE30'!D61)</f>
        <v>0</v>
      </c>
    </row>
    <row r="62" spans="1:4" s="19" customFormat="1" ht="15" customHeight="1" x14ac:dyDescent="0.35">
      <c r="A62" s="8" t="s">
        <v>86</v>
      </c>
      <c r="B62" s="20">
        <f>SUM('BE1:BE30'!B62)</f>
        <v>0</v>
      </c>
      <c r="C62" s="20" t="str">
        <f t="shared" si="10"/>
        <v xml:space="preserve"> </v>
      </c>
      <c r="D62" s="20">
        <f>SUM('BE1:BE30'!D62)</f>
        <v>0</v>
      </c>
    </row>
    <row r="63" spans="1:4" s="19" customFormat="1" ht="15" customHeight="1" x14ac:dyDescent="0.35">
      <c r="A63" s="8" t="s">
        <v>87</v>
      </c>
      <c r="B63" s="20">
        <f>SUM('BE1:BE30'!B63)</f>
        <v>0</v>
      </c>
      <c r="C63" s="20" t="str">
        <f t="shared" si="10"/>
        <v xml:space="preserve"> </v>
      </c>
      <c r="D63" s="20">
        <f>SUM('BE1:BE30'!D63)</f>
        <v>0</v>
      </c>
    </row>
    <row r="64" spans="1:4" s="19" customFormat="1" ht="15" customHeight="1" x14ac:dyDescent="0.35">
      <c r="A64" s="8" t="s">
        <v>88</v>
      </c>
      <c r="B64" s="20">
        <f>SUM('BE1:BE30'!B64)</f>
        <v>0</v>
      </c>
      <c r="C64" s="20" t="str">
        <f t="shared" si="10"/>
        <v xml:space="preserve"> </v>
      </c>
      <c r="D64" s="20">
        <f>SUM('BE1:BE30'!D64)</f>
        <v>0</v>
      </c>
    </row>
    <row r="65" spans="1:4" s="19" customFormat="1" ht="29" x14ac:dyDescent="0.35">
      <c r="A65" s="8" t="s">
        <v>89</v>
      </c>
      <c r="B65" s="20">
        <f>SUM('BE1:BE30'!B65)</f>
        <v>0</v>
      </c>
      <c r="C65" s="20" t="str">
        <f t="shared" si="10"/>
        <v xml:space="preserve"> </v>
      </c>
      <c r="D65" s="20">
        <f>SUM('BE1:BE30'!D65)</f>
        <v>0</v>
      </c>
    </row>
    <row r="66" spans="1:4" s="19" customFormat="1" x14ac:dyDescent="0.35">
      <c r="A66" s="4" t="s">
        <v>90</v>
      </c>
      <c r="B66" s="181"/>
      <c r="C66" s="181"/>
      <c r="D66" s="181"/>
    </row>
    <row r="67" spans="1:4" s="19" customFormat="1" ht="15" customHeight="1" x14ac:dyDescent="0.35">
      <c r="A67" s="9" t="s">
        <v>98</v>
      </c>
      <c r="B67" s="20">
        <f>SUM('BE1:BE30'!B67)</f>
        <v>0</v>
      </c>
      <c r="C67" s="20" t="str">
        <f t="shared" ref="C67" si="11">IF(B67&gt;0,D67/B67," ")</f>
        <v xml:space="preserve"> </v>
      </c>
      <c r="D67" s="20">
        <f>SUM('BE1:BE30'!D67)</f>
        <v>0</v>
      </c>
    </row>
    <row r="68" spans="1:4" s="19" customFormat="1" ht="15" customHeight="1" x14ac:dyDescent="0.35">
      <c r="A68" s="9"/>
      <c r="B68" s="23"/>
      <c r="C68" s="23"/>
      <c r="D68" s="23"/>
    </row>
    <row r="69" spans="1:4" s="19" customFormat="1" ht="15" customHeight="1" x14ac:dyDescent="0.35">
      <c r="A69" s="10" t="s">
        <v>92</v>
      </c>
      <c r="B69" s="24"/>
      <c r="C69" s="24"/>
      <c r="D69" s="24">
        <f>SUM(D45:D51,D55:D65)</f>
        <v>0</v>
      </c>
    </row>
    <row r="70" spans="1:4" s="19" customFormat="1" x14ac:dyDescent="0.35">
      <c r="A70" s="10" t="s">
        <v>93</v>
      </c>
      <c r="B70" s="24"/>
      <c r="C70" s="24"/>
      <c r="D70" s="24">
        <f>SUM(D45:D67)</f>
        <v>0</v>
      </c>
    </row>
    <row r="71" spans="1:4" s="19" customFormat="1" ht="7" customHeight="1" x14ac:dyDescent="0.35">
      <c r="A71" s="11"/>
      <c r="B71" s="27"/>
      <c r="C71" s="27"/>
      <c r="D71" s="27"/>
    </row>
    <row r="72" spans="1:4" s="19" customFormat="1" ht="15" customHeight="1" x14ac:dyDescent="0.35">
      <c r="A72" s="4" t="str">
        <f>"E. INDIRECT COSTS ("&amp;TEXT(Instructions!$C$11,"0%")&amp;" * (A+C))"</f>
        <v>E. INDIRECT COSTS (25% * (A+C))</v>
      </c>
      <c r="B72" s="22"/>
      <c r="C72" s="22"/>
      <c r="D72" s="22">
        <f>D69*Instructions!$C$11</f>
        <v>0</v>
      </c>
    </row>
    <row r="73" spans="1:4" s="19" customFormat="1" ht="7" customHeight="1" x14ac:dyDescent="0.35">
      <c r="A73" s="1"/>
      <c r="B73" s="27"/>
      <c r="C73" s="27"/>
      <c r="D73" s="27"/>
    </row>
    <row r="74" spans="1:4" s="19" customFormat="1" ht="15" customHeight="1" x14ac:dyDescent="0.35">
      <c r="A74" s="4" t="s">
        <v>94</v>
      </c>
      <c r="B74" s="24"/>
      <c r="C74" s="24"/>
      <c r="D74" s="24">
        <f>D70+D72</f>
        <v>0</v>
      </c>
    </row>
    <row r="75" spans="1:4" s="19" customFormat="1" ht="7" customHeight="1" x14ac:dyDescent="0.35">
      <c r="A75" s="3"/>
      <c r="B75" s="28"/>
      <c r="C75" s="28"/>
      <c r="D75" s="28"/>
    </row>
    <row r="76" spans="1:4" s="19" customFormat="1" x14ac:dyDescent="0.35">
      <c r="A76" s="2"/>
      <c r="B76" s="21"/>
      <c r="C76" s="29"/>
      <c r="D76" s="21"/>
    </row>
    <row r="77" spans="1:4" s="19" customFormat="1" ht="21.65" customHeight="1" x14ac:dyDescent="0.35">
      <c r="A77" s="248" t="str">
        <f>"COSTS OF WORK PACKAGE "&amp;'WP list'!B8&amp;" "&amp;'WP list'!C8</f>
        <v xml:space="preserve">COSTS OF WORK PACKAGE WP2 </v>
      </c>
      <c r="B77" s="248"/>
      <c r="C77" s="248"/>
      <c r="D77" s="248"/>
    </row>
    <row r="78" spans="1:4" s="19" customFormat="1" ht="7" customHeight="1" x14ac:dyDescent="0.35">
      <c r="A78" s="3"/>
      <c r="B78" s="25"/>
      <c r="C78" s="25"/>
      <c r="D78" s="25"/>
    </row>
    <row r="79" spans="1:4" s="19" customFormat="1" ht="15" customHeight="1" x14ac:dyDescent="0.35">
      <c r="A79" s="4" t="s">
        <v>68</v>
      </c>
      <c r="B79" s="22"/>
      <c r="C79" s="22"/>
      <c r="D79" s="22"/>
    </row>
    <row r="80" spans="1:4" s="19" customFormat="1" ht="15" customHeight="1" x14ac:dyDescent="0.35">
      <c r="A80" s="5" t="s">
        <v>69</v>
      </c>
      <c r="B80" s="23"/>
      <c r="C80" s="23"/>
      <c r="D80" s="23"/>
    </row>
    <row r="81" spans="1:4" s="19" customFormat="1" ht="15" customHeight="1" x14ac:dyDescent="0.35">
      <c r="A81" s="6" t="s">
        <v>70</v>
      </c>
      <c r="B81" s="20">
        <f>SUM('BE1:BE30'!B81)</f>
        <v>0</v>
      </c>
      <c r="C81" s="20" t="str">
        <f t="shared" ref="C81:C87" si="12">IF(B81&gt;0,D81/B81," ")</f>
        <v xml:space="preserve"> </v>
      </c>
      <c r="D81" s="20">
        <f>SUM('BE1:BE30'!D81)</f>
        <v>0</v>
      </c>
    </row>
    <row r="82" spans="1:4" s="19" customFormat="1" ht="15" customHeight="1" x14ac:dyDescent="0.35">
      <c r="A82" s="6" t="s">
        <v>71</v>
      </c>
      <c r="B82" s="20">
        <f>SUM('BE1:BE30'!B82)</f>
        <v>0</v>
      </c>
      <c r="C82" s="20" t="str">
        <f t="shared" si="12"/>
        <v xml:space="preserve"> </v>
      </c>
      <c r="D82" s="20">
        <f>SUM('BE1:BE30'!D82)</f>
        <v>0</v>
      </c>
    </row>
    <row r="83" spans="1:4" s="19" customFormat="1" ht="15" customHeight="1" x14ac:dyDescent="0.35">
      <c r="A83" s="6" t="s">
        <v>72</v>
      </c>
      <c r="B83" s="20">
        <f>SUM('BE1:BE30'!B83)</f>
        <v>0</v>
      </c>
      <c r="C83" s="20" t="str">
        <f t="shared" si="12"/>
        <v xml:space="preserve"> </v>
      </c>
      <c r="D83" s="20">
        <f>SUM('BE1:BE30'!D83)</f>
        <v>0</v>
      </c>
    </row>
    <row r="84" spans="1:4" s="19" customFormat="1" ht="15" customHeight="1" x14ac:dyDescent="0.35">
      <c r="A84" s="6" t="s">
        <v>73</v>
      </c>
      <c r="B84" s="20">
        <f>SUM('BE1:BE30'!B84)</f>
        <v>0</v>
      </c>
      <c r="C84" s="20" t="str">
        <f t="shared" si="12"/>
        <v xml:space="preserve"> </v>
      </c>
      <c r="D84" s="20">
        <f>SUM('BE1:BE30'!D84)</f>
        <v>0</v>
      </c>
    </row>
    <row r="85" spans="1:4" s="19" customFormat="1" ht="15" customHeight="1" x14ac:dyDescent="0.35">
      <c r="A85" s="6" t="s">
        <v>74</v>
      </c>
      <c r="B85" s="20">
        <f>SUM('BE1:BE30'!B85)</f>
        <v>0</v>
      </c>
      <c r="C85" s="20" t="str">
        <f t="shared" si="12"/>
        <v xml:space="preserve"> </v>
      </c>
      <c r="D85" s="20">
        <f>SUM('BE1:BE30'!D85)</f>
        <v>0</v>
      </c>
    </row>
    <row r="86" spans="1:4" s="19" customFormat="1" ht="15" customHeight="1" x14ac:dyDescent="0.35">
      <c r="A86" s="5" t="s">
        <v>95</v>
      </c>
      <c r="B86" s="20">
        <f>SUM('BE1:BE30'!B86)</f>
        <v>0</v>
      </c>
      <c r="C86" s="20" t="str">
        <f t="shared" si="12"/>
        <v xml:space="preserve"> </v>
      </c>
      <c r="D86" s="20">
        <f>SUM('BE1:BE30'!D86)</f>
        <v>0</v>
      </c>
    </row>
    <row r="87" spans="1:4" s="19" customFormat="1" ht="15" customHeight="1" x14ac:dyDescent="0.35">
      <c r="A87" s="5" t="s">
        <v>96</v>
      </c>
      <c r="B87" s="20">
        <f>SUM('BE1:BE30'!B87)</f>
        <v>0</v>
      </c>
      <c r="C87" s="20" t="str">
        <f t="shared" si="12"/>
        <v xml:space="preserve"> </v>
      </c>
      <c r="D87" s="20">
        <f>SUM('BE1:BE30'!D87)</f>
        <v>0</v>
      </c>
    </row>
    <row r="88" spans="1:4" s="19" customFormat="1" ht="15" customHeight="1" x14ac:dyDescent="0.35">
      <c r="A88" s="4" t="s">
        <v>77</v>
      </c>
      <c r="B88" s="181"/>
      <c r="C88" s="181"/>
      <c r="D88" s="181"/>
    </row>
    <row r="89" spans="1:4" s="19" customFormat="1" ht="15" customHeight="1" x14ac:dyDescent="0.35">
      <c r="A89" s="7"/>
      <c r="B89" s="20">
        <f>SUM('BE1:BE30'!B89)</f>
        <v>0</v>
      </c>
      <c r="C89" s="20" t="str">
        <f t="shared" ref="C89" si="13">IF(B89&gt;0,D89/B89," ")</f>
        <v xml:space="preserve"> </v>
      </c>
      <c r="D89" s="20">
        <f>SUM('BE1:BE30'!D89)</f>
        <v>0</v>
      </c>
    </row>
    <row r="90" spans="1:4" s="19" customFormat="1" ht="15" customHeight="1" x14ac:dyDescent="0.35">
      <c r="A90" s="4" t="s">
        <v>78</v>
      </c>
      <c r="B90" s="181"/>
      <c r="C90" s="181"/>
      <c r="D90" s="181"/>
    </row>
    <row r="91" spans="1:4" s="19" customFormat="1" ht="15" customHeight="1" x14ac:dyDescent="0.35">
      <c r="A91" s="5" t="s">
        <v>79</v>
      </c>
      <c r="B91" s="20">
        <f>SUM('BE1:BE30'!B91)</f>
        <v>0</v>
      </c>
      <c r="C91" s="20" t="str">
        <f t="shared" ref="C91" si="14">IF(B91&gt;0,D91/B91," ")</f>
        <v xml:space="preserve"> </v>
      </c>
      <c r="D91" s="20">
        <f>SUM('BE1:BE30'!D91)</f>
        <v>0</v>
      </c>
    </row>
    <row r="92" spans="1:4" s="19" customFormat="1" ht="15" customHeight="1" x14ac:dyDescent="0.35">
      <c r="A92" s="5" t="s">
        <v>80</v>
      </c>
      <c r="B92" s="182"/>
      <c r="C92" s="182"/>
      <c r="D92" s="182"/>
    </row>
    <row r="93" spans="1:4" s="19" customFormat="1" ht="29" x14ac:dyDescent="0.35">
      <c r="A93" s="8" t="s">
        <v>97</v>
      </c>
      <c r="B93" s="20">
        <f>SUM('BE1:BE30'!B93)</f>
        <v>0</v>
      </c>
      <c r="C93" s="20" t="str">
        <f t="shared" ref="C93:C95" si="15">IF(B93&gt;0,D93/B93," ")</f>
        <v xml:space="preserve"> </v>
      </c>
      <c r="D93" s="20">
        <f>SUM('BE1:BE30'!D93)</f>
        <v>0</v>
      </c>
    </row>
    <row r="94" spans="1:4" s="19" customFormat="1" ht="15" customHeight="1" x14ac:dyDescent="0.35">
      <c r="A94" s="8" t="s">
        <v>82</v>
      </c>
      <c r="B94" s="20">
        <f>SUM('BE1:BE30'!B94)</f>
        <v>0</v>
      </c>
      <c r="C94" s="20" t="str">
        <f t="shared" si="15"/>
        <v xml:space="preserve"> </v>
      </c>
      <c r="D94" s="20">
        <f>SUM('BE1:BE30'!D94)</f>
        <v>0</v>
      </c>
    </row>
    <row r="95" spans="1:4" s="19" customFormat="1" ht="15" customHeight="1" x14ac:dyDescent="0.35">
      <c r="A95" s="8" t="s">
        <v>83</v>
      </c>
      <c r="B95" s="20">
        <f>SUM('BE1:BE30'!B95)</f>
        <v>0</v>
      </c>
      <c r="C95" s="20" t="str">
        <f t="shared" si="15"/>
        <v xml:space="preserve"> </v>
      </c>
      <c r="D95" s="20">
        <f>SUM('BE1:BE30'!D95)</f>
        <v>0</v>
      </c>
    </row>
    <row r="96" spans="1:4" s="19" customFormat="1" ht="15" customHeight="1" x14ac:dyDescent="0.35">
      <c r="A96" s="5" t="s">
        <v>84</v>
      </c>
      <c r="B96" s="182"/>
      <c r="C96" s="182"/>
      <c r="D96" s="182"/>
    </row>
    <row r="97" spans="1:4" s="19" customFormat="1" ht="15" customHeight="1" x14ac:dyDescent="0.35">
      <c r="A97" s="8" t="s">
        <v>85</v>
      </c>
      <c r="B97" s="20">
        <f>SUM('BE1:BE30'!B97)</f>
        <v>0</v>
      </c>
      <c r="C97" s="20" t="str">
        <f t="shared" ref="C97:C101" si="16">IF(B97&gt;0,D97/B97," ")</f>
        <v xml:space="preserve"> </v>
      </c>
      <c r="D97" s="20">
        <f>SUM('BE1:BE30'!D97)</f>
        <v>0</v>
      </c>
    </row>
    <row r="98" spans="1:4" s="19" customFormat="1" ht="15" customHeight="1" x14ac:dyDescent="0.35">
      <c r="A98" s="8" t="s">
        <v>86</v>
      </c>
      <c r="B98" s="20">
        <f>SUM('BE1:BE30'!B98)</f>
        <v>0</v>
      </c>
      <c r="C98" s="20" t="str">
        <f t="shared" si="16"/>
        <v xml:space="preserve"> </v>
      </c>
      <c r="D98" s="20">
        <f>SUM('BE1:BE30'!D98)</f>
        <v>0</v>
      </c>
    </row>
    <row r="99" spans="1:4" s="19" customFormat="1" ht="15" customHeight="1" x14ac:dyDescent="0.35">
      <c r="A99" s="8" t="s">
        <v>87</v>
      </c>
      <c r="B99" s="20">
        <f>SUM('BE1:BE30'!B99)</f>
        <v>0</v>
      </c>
      <c r="C99" s="20" t="str">
        <f t="shared" si="16"/>
        <v xml:space="preserve"> </v>
      </c>
      <c r="D99" s="20">
        <f>SUM('BE1:BE30'!D99)</f>
        <v>0</v>
      </c>
    </row>
    <row r="100" spans="1:4" s="19" customFormat="1" ht="15" customHeight="1" x14ac:dyDescent="0.35">
      <c r="A100" s="8" t="s">
        <v>88</v>
      </c>
      <c r="B100" s="20">
        <f>SUM('BE1:BE30'!B100)</f>
        <v>0</v>
      </c>
      <c r="C100" s="20" t="str">
        <f t="shared" si="16"/>
        <v xml:space="preserve"> </v>
      </c>
      <c r="D100" s="20">
        <f>SUM('BE1:BE30'!D100)</f>
        <v>0</v>
      </c>
    </row>
    <row r="101" spans="1:4" s="19" customFormat="1" ht="29" x14ac:dyDescent="0.35">
      <c r="A101" s="8" t="s">
        <v>89</v>
      </c>
      <c r="B101" s="20">
        <f>SUM('BE1:BE30'!B101)</f>
        <v>0</v>
      </c>
      <c r="C101" s="20" t="str">
        <f t="shared" si="16"/>
        <v xml:space="preserve"> </v>
      </c>
      <c r="D101" s="20">
        <f>SUM('BE1:BE30'!D101)</f>
        <v>0</v>
      </c>
    </row>
    <row r="102" spans="1:4" s="19" customFormat="1" ht="15" customHeight="1" x14ac:dyDescent="0.35">
      <c r="A102" s="4" t="s">
        <v>90</v>
      </c>
      <c r="B102" s="181"/>
      <c r="C102" s="181"/>
      <c r="D102" s="181"/>
    </row>
    <row r="103" spans="1:4" s="19" customFormat="1" ht="15" customHeight="1" x14ac:dyDescent="0.35">
      <c r="A103" s="9" t="s">
        <v>98</v>
      </c>
      <c r="B103" s="20">
        <f>SUM('BE1:BE30'!B103)</f>
        <v>0</v>
      </c>
      <c r="C103" s="20" t="str">
        <f t="shared" ref="C103" si="17">IF(B103&gt;0,D103/B103," ")</f>
        <v xml:space="preserve"> </v>
      </c>
      <c r="D103" s="20">
        <f>SUM('BE1:BE30'!D103)</f>
        <v>0</v>
      </c>
    </row>
    <row r="104" spans="1:4" s="19" customFormat="1" ht="15" customHeight="1" x14ac:dyDescent="0.35">
      <c r="A104" s="9"/>
      <c r="B104" s="23"/>
      <c r="C104" s="23"/>
      <c r="D104" s="23"/>
    </row>
    <row r="105" spans="1:4" s="19" customFormat="1" ht="15" customHeight="1" x14ac:dyDescent="0.35">
      <c r="A105" s="10" t="s">
        <v>92</v>
      </c>
      <c r="B105" s="24"/>
      <c r="C105" s="24"/>
      <c r="D105" s="24">
        <f>SUM(D81:D87,D91:D101)</f>
        <v>0</v>
      </c>
    </row>
    <row r="106" spans="1:4" s="19" customFormat="1" x14ac:dyDescent="0.35">
      <c r="A106" s="10" t="s">
        <v>93</v>
      </c>
      <c r="B106" s="24"/>
      <c r="C106" s="24"/>
      <c r="D106" s="24">
        <f>SUM(D81:D103)</f>
        <v>0</v>
      </c>
    </row>
    <row r="107" spans="1:4" s="19" customFormat="1" ht="7" customHeight="1" x14ac:dyDescent="0.35">
      <c r="A107" s="11"/>
      <c r="B107" s="27"/>
      <c r="C107" s="27"/>
      <c r="D107" s="27"/>
    </row>
    <row r="108" spans="1:4" s="19" customFormat="1" ht="15" customHeight="1" x14ac:dyDescent="0.35">
      <c r="A108" s="4" t="str">
        <f>"E. INDIRECT COSTS ("&amp;TEXT(Instructions!$C$11,"0%")&amp;" * (A+C))"</f>
        <v>E. INDIRECT COSTS (25% * (A+C))</v>
      </c>
      <c r="B108" s="22"/>
      <c r="C108" s="22"/>
      <c r="D108" s="22">
        <f>D105*Instructions!$C$11</f>
        <v>0</v>
      </c>
    </row>
    <row r="109" spans="1:4" s="19" customFormat="1" ht="7" customHeight="1" x14ac:dyDescent="0.35">
      <c r="A109" s="1"/>
      <c r="B109" s="27"/>
      <c r="C109" s="27"/>
      <c r="D109" s="27"/>
    </row>
    <row r="110" spans="1:4" s="19" customFormat="1" ht="15" customHeight="1" x14ac:dyDescent="0.35">
      <c r="A110" s="4" t="s">
        <v>94</v>
      </c>
      <c r="B110" s="24"/>
      <c r="C110" s="24"/>
      <c r="D110" s="24">
        <f>D106+D108</f>
        <v>0</v>
      </c>
    </row>
    <row r="111" spans="1:4" s="19" customFormat="1" ht="7" customHeight="1" x14ac:dyDescent="0.35">
      <c r="A111" s="3"/>
      <c r="B111" s="28"/>
      <c r="C111" s="28"/>
      <c r="D111" s="28"/>
    </row>
    <row r="112" spans="1:4" s="19" customFormat="1" x14ac:dyDescent="0.35">
      <c r="A112" s="2"/>
      <c r="B112" s="21"/>
      <c r="C112" s="29"/>
      <c r="D112" s="21"/>
    </row>
    <row r="113" spans="1:4" s="18" customFormat="1" ht="15" customHeight="1" x14ac:dyDescent="0.35">
      <c r="A113" s="248" t="str">
        <f>"COSTS OF WORK PACKAGE "&amp;'WP list'!B9&amp;" "&amp;'WP list'!C9</f>
        <v xml:space="preserve">COSTS OF WORK PACKAGE WP3 </v>
      </c>
      <c r="B113" s="248"/>
      <c r="C113" s="248"/>
      <c r="D113" s="248"/>
    </row>
    <row r="114" spans="1:4" s="18" customFormat="1" ht="15" customHeight="1" x14ac:dyDescent="0.35">
      <c r="A114" s="3"/>
      <c r="B114" s="25"/>
      <c r="C114" s="25"/>
      <c r="D114" s="25"/>
    </row>
    <row r="115" spans="1:4" s="18" customFormat="1" x14ac:dyDescent="0.35">
      <c r="A115" s="4" t="s">
        <v>68</v>
      </c>
      <c r="B115" s="22"/>
      <c r="C115" s="22"/>
      <c r="D115" s="22"/>
    </row>
    <row r="116" spans="1:4" s="18" customFormat="1" x14ac:dyDescent="0.35">
      <c r="A116" s="5" t="s">
        <v>69</v>
      </c>
      <c r="B116" s="23"/>
      <c r="C116" s="23"/>
      <c r="D116" s="23"/>
    </row>
    <row r="117" spans="1:4" s="18" customFormat="1" x14ac:dyDescent="0.35">
      <c r="A117" s="6" t="s">
        <v>70</v>
      </c>
      <c r="B117" s="20">
        <f>SUM('BE1:BE30'!B117)</f>
        <v>0</v>
      </c>
      <c r="C117" s="20" t="str">
        <f t="shared" ref="C117:C123" si="18">IF(B117&gt;0,D117/B117," ")</f>
        <v xml:space="preserve"> </v>
      </c>
      <c r="D117" s="20">
        <f>SUM('BE1:BE30'!D117)</f>
        <v>0</v>
      </c>
    </row>
    <row r="118" spans="1:4" s="18" customFormat="1" x14ac:dyDescent="0.35">
      <c r="A118" s="6" t="s">
        <v>71</v>
      </c>
      <c r="B118" s="20">
        <f>SUM('BE1:BE30'!B118)</f>
        <v>0</v>
      </c>
      <c r="C118" s="20" t="str">
        <f t="shared" si="18"/>
        <v xml:space="preserve"> </v>
      </c>
      <c r="D118" s="20">
        <f>SUM('BE1:BE30'!D118)</f>
        <v>0</v>
      </c>
    </row>
    <row r="119" spans="1:4" s="18" customFormat="1" x14ac:dyDescent="0.35">
      <c r="A119" s="6" t="s">
        <v>72</v>
      </c>
      <c r="B119" s="20">
        <f>SUM('BE1:BE30'!B119)</f>
        <v>0</v>
      </c>
      <c r="C119" s="20" t="str">
        <f t="shared" si="18"/>
        <v xml:space="preserve"> </v>
      </c>
      <c r="D119" s="20">
        <f>SUM('BE1:BE30'!D119)</f>
        <v>0</v>
      </c>
    </row>
    <row r="120" spans="1:4" s="18" customFormat="1" x14ac:dyDescent="0.35">
      <c r="A120" s="6" t="s">
        <v>73</v>
      </c>
      <c r="B120" s="20">
        <f>SUM('BE1:BE30'!B120)</f>
        <v>0</v>
      </c>
      <c r="C120" s="20" t="str">
        <f t="shared" si="18"/>
        <v xml:space="preserve"> </v>
      </c>
      <c r="D120" s="20">
        <f>SUM('BE1:BE30'!D120)</f>
        <v>0</v>
      </c>
    </row>
    <row r="121" spans="1:4" s="18" customFormat="1" x14ac:dyDescent="0.35">
      <c r="A121" s="6" t="s">
        <v>74</v>
      </c>
      <c r="B121" s="20">
        <f>SUM('BE1:BE30'!B121)</f>
        <v>0</v>
      </c>
      <c r="C121" s="20" t="str">
        <f t="shared" si="18"/>
        <v xml:space="preserve"> </v>
      </c>
      <c r="D121" s="20">
        <f>SUM('BE1:BE30'!D121)</f>
        <v>0</v>
      </c>
    </row>
    <row r="122" spans="1:4" s="18" customFormat="1" x14ac:dyDescent="0.35">
      <c r="A122" s="5" t="s">
        <v>95</v>
      </c>
      <c r="B122" s="20">
        <f>SUM('BE1:BE30'!B122)</f>
        <v>0</v>
      </c>
      <c r="C122" s="20" t="str">
        <f t="shared" si="18"/>
        <v xml:space="preserve"> </v>
      </c>
      <c r="D122" s="20">
        <f>SUM('BE1:BE30'!D122)</f>
        <v>0</v>
      </c>
    </row>
    <row r="123" spans="1:4" s="18" customFormat="1" x14ac:dyDescent="0.35">
      <c r="A123" s="5" t="s">
        <v>96</v>
      </c>
      <c r="B123" s="20">
        <f>SUM('BE1:BE30'!B123)</f>
        <v>0</v>
      </c>
      <c r="C123" s="20" t="str">
        <f t="shared" si="18"/>
        <v xml:space="preserve"> </v>
      </c>
      <c r="D123" s="20">
        <f>SUM('BE1:BE30'!D123)</f>
        <v>0</v>
      </c>
    </row>
    <row r="124" spans="1:4" s="18" customFormat="1" x14ac:dyDescent="0.35">
      <c r="A124" s="4" t="s">
        <v>77</v>
      </c>
      <c r="B124" s="181"/>
      <c r="C124" s="181"/>
      <c r="D124" s="181"/>
    </row>
    <row r="125" spans="1:4" s="18" customFormat="1" x14ac:dyDescent="0.35">
      <c r="A125" s="7"/>
      <c r="B125" s="20">
        <f>SUM('BE1:BE30'!B125)</f>
        <v>0</v>
      </c>
      <c r="C125" s="20" t="str">
        <f t="shared" ref="C125" si="19">IF(B125&gt;0,D125/B125," ")</f>
        <v xml:space="preserve"> </v>
      </c>
      <c r="D125" s="20">
        <f>SUM('BE1:BE30'!D125)</f>
        <v>0</v>
      </c>
    </row>
    <row r="126" spans="1:4" s="18" customFormat="1" x14ac:dyDescent="0.35">
      <c r="A126" s="4" t="s">
        <v>78</v>
      </c>
      <c r="B126" s="181"/>
      <c r="C126" s="181"/>
      <c r="D126" s="181"/>
    </row>
    <row r="127" spans="1:4" s="18" customFormat="1" x14ac:dyDescent="0.35">
      <c r="A127" s="5" t="s">
        <v>79</v>
      </c>
      <c r="B127" s="20">
        <f>SUM('BE1:BE30'!B127)</f>
        <v>0</v>
      </c>
      <c r="C127" s="20" t="str">
        <f t="shared" ref="C127" si="20">IF(B127&gt;0,D127/B127," ")</f>
        <v xml:space="preserve"> </v>
      </c>
      <c r="D127" s="20">
        <f>SUM('BE1:BE30'!D127)</f>
        <v>0</v>
      </c>
    </row>
    <row r="128" spans="1:4" s="18" customFormat="1" x14ac:dyDescent="0.35">
      <c r="A128" s="5" t="s">
        <v>80</v>
      </c>
      <c r="B128" s="182"/>
      <c r="C128" s="182"/>
      <c r="D128" s="182"/>
    </row>
    <row r="129" spans="1:4" s="18" customFormat="1" ht="29" x14ac:dyDescent="0.35">
      <c r="A129" s="8" t="s">
        <v>97</v>
      </c>
      <c r="B129" s="20">
        <f>SUM('BE1:BE30'!B129)</f>
        <v>0</v>
      </c>
      <c r="C129" s="20" t="str">
        <f t="shared" ref="C129:C131" si="21">IF(B129&gt;0,D129/B129," ")</f>
        <v xml:space="preserve"> </v>
      </c>
      <c r="D129" s="20">
        <f>SUM('BE1:BE30'!D129)</f>
        <v>0</v>
      </c>
    </row>
    <row r="130" spans="1:4" s="18" customFormat="1" x14ac:dyDescent="0.35">
      <c r="A130" s="8" t="s">
        <v>82</v>
      </c>
      <c r="B130" s="20">
        <f>SUM('BE1:BE30'!B130)</f>
        <v>0</v>
      </c>
      <c r="C130" s="20" t="str">
        <f t="shared" ref="C130" si="22">IF(B130&gt;0,D130/B130," ")</f>
        <v xml:space="preserve"> </v>
      </c>
      <c r="D130" s="20">
        <f>SUM('BE1:BE30'!D130)</f>
        <v>0</v>
      </c>
    </row>
    <row r="131" spans="1:4" s="18" customFormat="1" x14ac:dyDescent="0.35">
      <c r="A131" s="8" t="s">
        <v>83</v>
      </c>
      <c r="B131" s="20">
        <f>SUM('BE1:BE30'!B131)</f>
        <v>0</v>
      </c>
      <c r="C131" s="20" t="str">
        <f t="shared" si="21"/>
        <v xml:space="preserve"> </v>
      </c>
      <c r="D131" s="20">
        <f>SUM('BE1:BE30'!D131)</f>
        <v>0</v>
      </c>
    </row>
    <row r="132" spans="1:4" s="18" customFormat="1" x14ac:dyDescent="0.35">
      <c r="A132" s="5" t="s">
        <v>84</v>
      </c>
      <c r="B132" s="182"/>
      <c r="C132" s="182"/>
      <c r="D132" s="182"/>
    </row>
    <row r="133" spans="1:4" s="18" customFormat="1" x14ac:dyDescent="0.35">
      <c r="A133" s="8" t="s">
        <v>85</v>
      </c>
      <c r="B133" s="20">
        <f>SUM('BE1:BE30'!B133)</f>
        <v>0</v>
      </c>
      <c r="C133" s="20" t="str">
        <f t="shared" ref="C133:C137" si="23">IF(B133&gt;0,D133/B133," ")</f>
        <v xml:space="preserve"> </v>
      </c>
      <c r="D133" s="20">
        <f>SUM('BE1:BE30'!D133)</f>
        <v>0</v>
      </c>
    </row>
    <row r="134" spans="1:4" s="18" customFormat="1" x14ac:dyDescent="0.35">
      <c r="A134" s="8" t="s">
        <v>86</v>
      </c>
      <c r="B134" s="20">
        <f>SUM('BE1:BE30'!B134)</f>
        <v>0</v>
      </c>
      <c r="C134" s="20" t="str">
        <f t="shared" si="23"/>
        <v xml:space="preserve"> </v>
      </c>
      <c r="D134" s="20">
        <f>SUM('BE1:BE30'!D134)</f>
        <v>0</v>
      </c>
    </row>
    <row r="135" spans="1:4" s="18" customFormat="1" x14ac:dyDescent="0.35">
      <c r="A135" s="8" t="s">
        <v>87</v>
      </c>
      <c r="B135" s="20">
        <f>SUM('BE1:BE30'!B135)</f>
        <v>0</v>
      </c>
      <c r="C135" s="20" t="str">
        <f t="shared" si="23"/>
        <v xml:space="preserve"> </v>
      </c>
      <c r="D135" s="20">
        <f>SUM('BE1:BE30'!D135)</f>
        <v>0</v>
      </c>
    </row>
    <row r="136" spans="1:4" s="18" customFormat="1" x14ac:dyDescent="0.35">
      <c r="A136" s="8" t="s">
        <v>88</v>
      </c>
      <c r="B136" s="20">
        <f>SUM('BE1:BE30'!B136)</f>
        <v>0</v>
      </c>
      <c r="C136" s="20" t="str">
        <f t="shared" si="23"/>
        <v xml:space="preserve"> </v>
      </c>
      <c r="D136" s="20">
        <f>SUM('BE1:BE30'!D136)</f>
        <v>0</v>
      </c>
    </row>
    <row r="137" spans="1:4" s="18" customFormat="1" ht="29" x14ac:dyDescent="0.35">
      <c r="A137" s="8" t="s">
        <v>89</v>
      </c>
      <c r="B137" s="20">
        <f>SUM('BE1:BE30'!B137)</f>
        <v>0</v>
      </c>
      <c r="C137" s="20" t="str">
        <f t="shared" si="23"/>
        <v xml:space="preserve"> </v>
      </c>
      <c r="D137" s="20">
        <f>SUM('BE1:BE30'!D137)</f>
        <v>0</v>
      </c>
    </row>
    <row r="138" spans="1:4" s="18" customFormat="1" x14ac:dyDescent="0.35">
      <c r="A138" s="4" t="s">
        <v>90</v>
      </c>
      <c r="B138" s="181"/>
      <c r="C138" s="181"/>
      <c r="D138" s="181"/>
    </row>
    <row r="139" spans="1:4" s="18" customFormat="1" x14ac:dyDescent="0.35">
      <c r="A139" s="9" t="s">
        <v>98</v>
      </c>
      <c r="B139" s="20">
        <f>SUM('BE1:BE30'!B139)</f>
        <v>0</v>
      </c>
      <c r="C139" s="20" t="str">
        <f t="shared" ref="C139" si="24">IF(B139&gt;0,D139/B139," ")</f>
        <v xml:space="preserve"> </v>
      </c>
      <c r="D139" s="20">
        <f>SUM('BE1:BE30'!D139)</f>
        <v>0</v>
      </c>
    </row>
    <row r="140" spans="1:4" s="18" customFormat="1" x14ac:dyDescent="0.35">
      <c r="A140" s="9"/>
      <c r="B140" s="23"/>
      <c r="C140" s="23"/>
      <c r="D140" s="23"/>
    </row>
    <row r="141" spans="1:4" s="18" customFormat="1" x14ac:dyDescent="0.35">
      <c r="A141" s="10" t="s">
        <v>92</v>
      </c>
      <c r="B141" s="24"/>
      <c r="C141" s="24"/>
      <c r="D141" s="24">
        <f>SUM(D117:D123,D127:D137)</f>
        <v>0</v>
      </c>
    </row>
    <row r="142" spans="1:4" s="18" customFormat="1" x14ac:dyDescent="0.35">
      <c r="A142" s="10" t="s">
        <v>93</v>
      </c>
      <c r="B142" s="24"/>
      <c r="C142" s="24"/>
      <c r="D142" s="24">
        <f>SUM(D117:D139)</f>
        <v>0</v>
      </c>
    </row>
    <row r="143" spans="1:4" s="18" customFormat="1" x14ac:dyDescent="0.35">
      <c r="A143" s="11"/>
      <c r="B143" s="27"/>
      <c r="C143" s="27"/>
      <c r="D143" s="27"/>
    </row>
    <row r="144" spans="1:4" s="18" customFormat="1" x14ac:dyDescent="0.35">
      <c r="A144" s="4" t="str">
        <f>"E. INDIRECT COSTS ("&amp;TEXT(Instructions!$C$11,"0%")&amp;" * (A+C))"</f>
        <v>E. INDIRECT COSTS (25% * (A+C))</v>
      </c>
      <c r="B144" s="22"/>
      <c r="C144" s="22"/>
      <c r="D144" s="22">
        <f>D141*Instructions!$C$11</f>
        <v>0</v>
      </c>
    </row>
    <row r="145" spans="1:4" s="18" customFormat="1" x14ac:dyDescent="0.35">
      <c r="A145" s="1"/>
      <c r="B145" s="27"/>
      <c r="C145" s="27"/>
      <c r="D145" s="27"/>
    </row>
    <row r="146" spans="1:4" s="18" customFormat="1" x14ac:dyDescent="0.35">
      <c r="A146" s="4" t="s">
        <v>94</v>
      </c>
      <c r="B146" s="24"/>
      <c r="C146" s="24"/>
      <c r="D146" s="24">
        <f>D142+D144</f>
        <v>0</v>
      </c>
    </row>
    <row r="147" spans="1:4" s="18" customFormat="1" x14ac:dyDescent="0.35">
      <c r="A147" s="3"/>
      <c r="B147" s="28"/>
      <c r="C147" s="28"/>
      <c r="D147" s="28"/>
    </row>
    <row r="148" spans="1:4" s="18" customFormat="1" x14ac:dyDescent="0.35">
      <c r="A148" s="2"/>
      <c r="B148" s="21"/>
      <c r="C148" s="29"/>
      <c r="D148" s="21"/>
    </row>
    <row r="149" spans="1:4" s="18" customFormat="1" ht="21" x14ac:dyDescent="0.35">
      <c r="A149" s="248" t="str">
        <f>"COSTS OF WORK PACKAGE "&amp;'WP list'!B10&amp;" "&amp;'WP list'!C10</f>
        <v xml:space="preserve">COSTS OF WORK PACKAGE WP4 </v>
      </c>
      <c r="B149" s="248"/>
      <c r="C149" s="248"/>
      <c r="D149" s="248"/>
    </row>
    <row r="150" spans="1:4" s="18" customFormat="1" x14ac:dyDescent="0.35">
      <c r="A150" s="3"/>
      <c r="B150" s="25"/>
      <c r="C150" s="25"/>
      <c r="D150" s="25"/>
    </row>
    <row r="151" spans="1:4" s="18" customFormat="1" x14ac:dyDescent="0.35">
      <c r="A151" s="4" t="s">
        <v>68</v>
      </c>
      <c r="B151" s="22"/>
      <c r="C151" s="22"/>
      <c r="D151" s="22"/>
    </row>
    <row r="152" spans="1:4" s="18" customFormat="1" ht="15" customHeight="1" x14ac:dyDescent="0.35">
      <c r="A152" s="5" t="s">
        <v>69</v>
      </c>
      <c r="B152" s="23"/>
      <c r="C152" s="23"/>
      <c r="D152" s="23"/>
    </row>
    <row r="153" spans="1:4" s="18" customFormat="1" ht="15" customHeight="1" x14ac:dyDescent="0.35">
      <c r="A153" s="6" t="s">
        <v>70</v>
      </c>
      <c r="B153" s="20">
        <f>SUM('BE1:BE30'!B153)</f>
        <v>0</v>
      </c>
      <c r="C153" s="20" t="str">
        <f t="shared" ref="C153:C159" si="25">IF(B153&gt;0,D153/B153," ")</f>
        <v xml:space="preserve"> </v>
      </c>
      <c r="D153" s="20">
        <f>SUM('BE1:BE30'!D153)</f>
        <v>0</v>
      </c>
    </row>
    <row r="154" spans="1:4" s="18" customFormat="1" ht="15" customHeight="1" x14ac:dyDescent="0.35">
      <c r="A154" s="6" t="s">
        <v>71</v>
      </c>
      <c r="B154" s="20">
        <f>SUM('BE1:BE30'!B154)</f>
        <v>0</v>
      </c>
      <c r="C154" s="20" t="str">
        <f t="shared" si="25"/>
        <v xml:space="preserve"> </v>
      </c>
      <c r="D154" s="20">
        <f>SUM('BE1:BE30'!D154)</f>
        <v>0</v>
      </c>
    </row>
    <row r="155" spans="1:4" s="18" customFormat="1" ht="15" customHeight="1" x14ac:dyDescent="0.35">
      <c r="A155" s="6" t="s">
        <v>72</v>
      </c>
      <c r="B155" s="20">
        <f>SUM('BE1:BE30'!B155)</f>
        <v>0</v>
      </c>
      <c r="C155" s="20" t="str">
        <f t="shared" si="25"/>
        <v xml:space="preserve"> </v>
      </c>
      <c r="D155" s="20">
        <f>SUM('BE1:BE30'!D155)</f>
        <v>0</v>
      </c>
    </row>
    <row r="156" spans="1:4" s="18" customFormat="1" ht="15" customHeight="1" x14ac:dyDescent="0.35">
      <c r="A156" s="6" t="s">
        <v>73</v>
      </c>
      <c r="B156" s="20">
        <f>SUM('BE1:BE30'!B156)</f>
        <v>0</v>
      </c>
      <c r="C156" s="20" t="str">
        <f t="shared" si="25"/>
        <v xml:space="preserve"> </v>
      </c>
      <c r="D156" s="20">
        <f>SUM('BE1:BE30'!D156)</f>
        <v>0</v>
      </c>
    </row>
    <row r="157" spans="1:4" s="18" customFormat="1" ht="15" customHeight="1" x14ac:dyDescent="0.35">
      <c r="A157" s="6" t="s">
        <v>74</v>
      </c>
      <c r="B157" s="20">
        <f>SUM('BE1:BE30'!B157)</f>
        <v>0</v>
      </c>
      <c r="C157" s="20" t="str">
        <f t="shared" si="25"/>
        <v xml:space="preserve"> </v>
      </c>
      <c r="D157" s="20">
        <f>SUM('BE1:BE30'!D157)</f>
        <v>0</v>
      </c>
    </row>
    <row r="158" spans="1:4" s="18" customFormat="1" ht="15" customHeight="1" x14ac:dyDescent="0.35">
      <c r="A158" s="5" t="s">
        <v>95</v>
      </c>
      <c r="B158" s="20">
        <f>SUM('BE1:BE30'!B158)</f>
        <v>0</v>
      </c>
      <c r="C158" s="20" t="str">
        <f t="shared" si="25"/>
        <v xml:space="preserve"> </v>
      </c>
      <c r="D158" s="20">
        <f>SUM('BE1:BE30'!D158)</f>
        <v>0</v>
      </c>
    </row>
    <row r="159" spans="1:4" s="18" customFormat="1" ht="15" customHeight="1" x14ac:dyDescent="0.35">
      <c r="A159" s="5" t="s">
        <v>96</v>
      </c>
      <c r="B159" s="20">
        <f>SUM('BE1:BE30'!B159)</f>
        <v>0</v>
      </c>
      <c r="C159" s="20" t="str">
        <f t="shared" si="25"/>
        <v xml:space="preserve"> </v>
      </c>
      <c r="D159" s="20">
        <f>SUM('BE1:BE30'!D159)</f>
        <v>0</v>
      </c>
    </row>
    <row r="160" spans="1:4" s="18" customFormat="1" ht="15" customHeight="1" x14ac:dyDescent="0.35">
      <c r="A160" s="4" t="s">
        <v>77</v>
      </c>
      <c r="B160" s="181"/>
      <c r="C160" s="181"/>
      <c r="D160" s="181"/>
    </row>
    <row r="161" spans="1:4" s="18" customFormat="1" ht="15" customHeight="1" x14ac:dyDescent="0.35">
      <c r="A161" s="7"/>
      <c r="B161" s="20">
        <f>SUM('BE1:BE30'!B161)</f>
        <v>0</v>
      </c>
      <c r="C161" s="20" t="str">
        <f t="shared" ref="C161" si="26">IF(B161&gt;0,D161/B161," ")</f>
        <v xml:space="preserve"> </v>
      </c>
      <c r="D161" s="20">
        <f>SUM('BE1:BE30'!D161)</f>
        <v>0</v>
      </c>
    </row>
    <row r="162" spans="1:4" s="18" customFormat="1" ht="15" customHeight="1" x14ac:dyDescent="0.35">
      <c r="A162" s="4" t="s">
        <v>78</v>
      </c>
      <c r="B162" s="181"/>
      <c r="C162" s="181"/>
      <c r="D162" s="181"/>
    </row>
    <row r="163" spans="1:4" s="18" customFormat="1" ht="15" customHeight="1" x14ac:dyDescent="0.35">
      <c r="A163" s="5" t="s">
        <v>79</v>
      </c>
      <c r="B163" s="20">
        <f>SUM('BE1:BE30'!B163)</f>
        <v>0</v>
      </c>
      <c r="C163" s="20" t="str">
        <f t="shared" ref="C163" si="27">IF(B163&gt;0,D163/B163," ")</f>
        <v xml:space="preserve"> </v>
      </c>
      <c r="D163" s="20">
        <f>SUM('BE1:BE30'!D163)</f>
        <v>0</v>
      </c>
    </row>
    <row r="164" spans="1:4" s="18" customFormat="1" ht="15" customHeight="1" x14ac:dyDescent="0.35">
      <c r="A164" s="5" t="s">
        <v>80</v>
      </c>
      <c r="B164" s="182"/>
      <c r="C164" s="182"/>
      <c r="D164" s="182"/>
    </row>
    <row r="165" spans="1:4" s="18" customFormat="1" ht="29" x14ac:dyDescent="0.35">
      <c r="A165" s="8" t="s">
        <v>97</v>
      </c>
      <c r="B165" s="20">
        <f>SUM('BE1:BE30'!B165)</f>
        <v>0</v>
      </c>
      <c r="C165" s="20" t="str">
        <f t="shared" ref="C165:C167" si="28">IF(B165&gt;0,D165/B165," ")</f>
        <v xml:space="preserve"> </v>
      </c>
      <c r="D165" s="20">
        <f>SUM('BE1:BE30'!D165)</f>
        <v>0</v>
      </c>
    </row>
    <row r="166" spans="1:4" s="18" customFormat="1" ht="15" customHeight="1" x14ac:dyDescent="0.35">
      <c r="A166" s="8" t="s">
        <v>82</v>
      </c>
      <c r="B166" s="20">
        <f>SUM('BE1:BE30'!B166)</f>
        <v>0</v>
      </c>
      <c r="C166" s="20" t="str">
        <f t="shared" si="28"/>
        <v xml:space="preserve"> </v>
      </c>
      <c r="D166" s="20">
        <f>SUM('BE1:BE30'!D166)</f>
        <v>0</v>
      </c>
    </row>
    <row r="167" spans="1:4" s="18" customFormat="1" ht="15" customHeight="1" x14ac:dyDescent="0.35">
      <c r="A167" s="8" t="s">
        <v>83</v>
      </c>
      <c r="B167" s="20">
        <f>SUM('BE1:BE30'!B167)</f>
        <v>0</v>
      </c>
      <c r="C167" s="20" t="str">
        <f t="shared" si="28"/>
        <v xml:space="preserve"> </v>
      </c>
      <c r="D167" s="20">
        <f>SUM('BE1:BE30'!D167)</f>
        <v>0</v>
      </c>
    </row>
    <row r="168" spans="1:4" s="18" customFormat="1" ht="15" customHeight="1" x14ac:dyDescent="0.35">
      <c r="A168" s="5" t="s">
        <v>84</v>
      </c>
      <c r="B168" s="182"/>
      <c r="C168" s="182"/>
      <c r="D168" s="182"/>
    </row>
    <row r="169" spans="1:4" s="18" customFormat="1" ht="15" customHeight="1" x14ac:dyDescent="0.35">
      <c r="A169" s="8" t="s">
        <v>85</v>
      </c>
      <c r="B169" s="20">
        <f>SUM('BE1:BE30'!B169)</f>
        <v>0</v>
      </c>
      <c r="C169" s="20" t="str">
        <f t="shared" ref="C169:C173" si="29">IF(B169&gt;0,D169/B169," ")</f>
        <v xml:space="preserve"> </v>
      </c>
      <c r="D169" s="20">
        <f>SUM('BE1:BE30'!D169)</f>
        <v>0</v>
      </c>
    </row>
    <row r="170" spans="1:4" s="18" customFormat="1" ht="15" customHeight="1" x14ac:dyDescent="0.35">
      <c r="A170" s="8" t="s">
        <v>86</v>
      </c>
      <c r="B170" s="20">
        <f>SUM('BE1:BE30'!B170)</f>
        <v>0</v>
      </c>
      <c r="C170" s="20" t="str">
        <f t="shared" si="29"/>
        <v xml:space="preserve"> </v>
      </c>
      <c r="D170" s="20">
        <f>SUM('BE1:BE30'!D170)</f>
        <v>0</v>
      </c>
    </row>
    <row r="171" spans="1:4" s="18" customFormat="1" ht="15" customHeight="1" x14ac:dyDescent="0.35">
      <c r="A171" s="8" t="s">
        <v>87</v>
      </c>
      <c r="B171" s="20">
        <f>SUM('BE1:BE30'!B171)</f>
        <v>0</v>
      </c>
      <c r="C171" s="20" t="str">
        <f t="shared" si="29"/>
        <v xml:space="preserve"> </v>
      </c>
      <c r="D171" s="20">
        <f>SUM('BE1:BE30'!D171)</f>
        <v>0</v>
      </c>
    </row>
    <row r="172" spans="1:4" s="18" customFormat="1" ht="15" customHeight="1" x14ac:dyDescent="0.35">
      <c r="A172" s="8" t="s">
        <v>88</v>
      </c>
      <c r="B172" s="20">
        <f>SUM('BE1:BE30'!B172)</f>
        <v>0</v>
      </c>
      <c r="C172" s="20" t="str">
        <f t="shared" si="29"/>
        <v xml:space="preserve"> </v>
      </c>
      <c r="D172" s="20">
        <f>SUM('BE1:BE30'!D172)</f>
        <v>0</v>
      </c>
    </row>
    <row r="173" spans="1:4" s="18" customFormat="1" ht="29" x14ac:dyDescent="0.35">
      <c r="A173" s="8" t="s">
        <v>89</v>
      </c>
      <c r="B173" s="20">
        <f>SUM('BE1:BE30'!B173)</f>
        <v>0</v>
      </c>
      <c r="C173" s="20" t="str">
        <f t="shared" si="29"/>
        <v xml:space="preserve"> </v>
      </c>
      <c r="D173" s="20">
        <f>SUM('BE1:BE30'!D173)</f>
        <v>0</v>
      </c>
    </row>
    <row r="174" spans="1:4" s="18" customFormat="1" ht="15" customHeight="1" x14ac:dyDescent="0.35">
      <c r="A174" s="4" t="s">
        <v>90</v>
      </c>
      <c r="B174" s="181"/>
      <c r="C174" s="181"/>
      <c r="D174" s="181"/>
    </row>
    <row r="175" spans="1:4" s="18" customFormat="1" ht="15" customHeight="1" x14ac:dyDescent="0.35">
      <c r="A175" s="9" t="s">
        <v>98</v>
      </c>
      <c r="B175" s="20">
        <f>SUM('BE1:BE30'!B175)</f>
        <v>0</v>
      </c>
      <c r="C175" s="20" t="str">
        <f t="shared" ref="C175" si="30">IF(B175&gt;0,D175/B175," ")</f>
        <v xml:space="preserve"> </v>
      </c>
      <c r="D175" s="20">
        <f>SUM('BE1:BE30'!D175)</f>
        <v>0</v>
      </c>
    </row>
    <row r="176" spans="1:4" s="18" customFormat="1" ht="15" customHeight="1" x14ac:dyDescent="0.35">
      <c r="A176" s="9"/>
      <c r="B176" s="23"/>
      <c r="C176" s="23"/>
      <c r="D176" s="23"/>
    </row>
    <row r="177" spans="1:4" s="18" customFormat="1" ht="15" customHeight="1" x14ac:dyDescent="0.35">
      <c r="A177" s="10" t="s">
        <v>92</v>
      </c>
      <c r="B177" s="24"/>
      <c r="C177" s="24"/>
      <c r="D177" s="24">
        <f>SUM(D153:D159,D163:D173)</f>
        <v>0</v>
      </c>
    </row>
    <row r="178" spans="1:4" s="18" customFormat="1" ht="15" customHeight="1" x14ac:dyDescent="0.35">
      <c r="A178" s="10" t="s">
        <v>93</v>
      </c>
      <c r="B178" s="24"/>
      <c r="C178" s="24"/>
      <c r="D178" s="24">
        <f>SUM(D153:D175)</f>
        <v>0</v>
      </c>
    </row>
    <row r="179" spans="1:4" s="18" customFormat="1" ht="15" customHeight="1" x14ac:dyDescent="0.35">
      <c r="A179" s="11"/>
      <c r="B179" s="27"/>
      <c r="C179" s="27"/>
      <c r="D179" s="27"/>
    </row>
    <row r="180" spans="1:4" s="18" customFormat="1" ht="15" customHeight="1" x14ac:dyDescent="0.35">
      <c r="A180" s="4" t="str">
        <f>"E. INDIRECT COSTS ("&amp;TEXT(Instructions!$C$11,"0%")&amp;" * (A+C))"</f>
        <v>E. INDIRECT COSTS (25% * (A+C))</v>
      </c>
      <c r="B180" s="22"/>
      <c r="C180" s="22"/>
      <c r="D180" s="22">
        <f>D177*Instructions!$C$11</f>
        <v>0</v>
      </c>
    </row>
    <row r="181" spans="1:4" s="18" customFormat="1" ht="15" customHeight="1" x14ac:dyDescent="0.35">
      <c r="A181" s="1"/>
      <c r="B181" s="27"/>
      <c r="C181" s="27"/>
      <c r="D181" s="27"/>
    </row>
    <row r="182" spans="1:4" s="18" customFormat="1" ht="15" customHeight="1" x14ac:dyDescent="0.35">
      <c r="A182" s="4" t="s">
        <v>94</v>
      </c>
      <c r="B182" s="24"/>
      <c r="C182" s="24"/>
      <c r="D182" s="24">
        <f>D178+D180</f>
        <v>0</v>
      </c>
    </row>
    <row r="183" spans="1:4" s="18" customFormat="1" ht="15" customHeight="1" x14ac:dyDescent="0.35">
      <c r="A183" s="3"/>
      <c r="B183" s="28"/>
      <c r="C183" s="28"/>
      <c r="D183" s="28"/>
    </row>
    <row r="184" spans="1:4" s="18" customFormat="1" ht="15" customHeight="1" x14ac:dyDescent="0.35">
      <c r="A184" s="2"/>
      <c r="B184" s="21"/>
      <c r="C184" s="29"/>
      <c r="D184" s="21"/>
    </row>
    <row r="185" spans="1:4" s="18" customFormat="1" ht="15" customHeight="1" x14ac:dyDescent="0.35">
      <c r="A185" s="248" t="str">
        <f>"COSTS OF WORK PACKAGE "&amp;'WP list'!B11&amp;" "&amp;'WP list'!C11</f>
        <v xml:space="preserve">COSTS OF WORK PACKAGE WP5 </v>
      </c>
      <c r="B185" s="248"/>
      <c r="C185" s="248"/>
      <c r="D185" s="248"/>
    </row>
    <row r="186" spans="1:4" s="18" customFormat="1" ht="15" customHeight="1" x14ac:dyDescent="0.35">
      <c r="A186" s="3"/>
      <c r="B186" s="25"/>
      <c r="C186" s="25"/>
      <c r="D186" s="25"/>
    </row>
    <row r="187" spans="1:4" s="18" customFormat="1" ht="15" customHeight="1" x14ac:dyDescent="0.35">
      <c r="A187" s="4" t="s">
        <v>68</v>
      </c>
      <c r="B187" s="22"/>
      <c r="C187" s="22"/>
      <c r="D187" s="22"/>
    </row>
    <row r="188" spans="1:4" s="18" customFormat="1" ht="15" customHeight="1" x14ac:dyDescent="0.35">
      <c r="A188" s="5" t="s">
        <v>69</v>
      </c>
      <c r="B188" s="23"/>
      <c r="C188" s="23"/>
      <c r="D188" s="23"/>
    </row>
    <row r="189" spans="1:4" ht="15" customHeight="1" x14ac:dyDescent="0.35">
      <c r="A189" s="6" t="s">
        <v>70</v>
      </c>
      <c r="B189" s="20">
        <f>SUM('BE1:BE30'!B189)</f>
        <v>0</v>
      </c>
      <c r="C189" s="20" t="str">
        <f t="shared" ref="C189:C195" si="31">IF(B189&gt;0,D189/B189," ")</f>
        <v xml:space="preserve"> </v>
      </c>
      <c r="D189" s="20">
        <f>SUM('BE1:BE30'!D189)</f>
        <v>0</v>
      </c>
    </row>
    <row r="190" spans="1:4" ht="15" customHeight="1" x14ac:dyDescent="0.35">
      <c r="A190" s="6" t="s">
        <v>71</v>
      </c>
      <c r="B190" s="20">
        <f>SUM('BE1:BE30'!B190)</f>
        <v>0</v>
      </c>
      <c r="C190" s="20" t="str">
        <f t="shared" si="31"/>
        <v xml:space="preserve"> </v>
      </c>
      <c r="D190" s="20">
        <f>SUM('BE1:BE30'!D190)</f>
        <v>0</v>
      </c>
    </row>
    <row r="191" spans="1:4" ht="15" customHeight="1" x14ac:dyDescent="0.35">
      <c r="A191" s="6" t="s">
        <v>72</v>
      </c>
      <c r="B191" s="20">
        <f>SUM('BE1:BE30'!B191)</f>
        <v>0</v>
      </c>
      <c r="C191" s="20" t="str">
        <f t="shared" si="31"/>
        <v xml:space="preserve"> </v>
      </c>
      <c r="D191" s="20">
        <f>SUM('BE1:BE30'!D191)</f>
        <v>0</v>
      </c>
    </row>
    <row r="192" spans="1:4" ht="15" customHeight="1" x14ac:dyDescent="0.35">
      <c r="A192" s="6" t="s">
        <v>73</v>
      </c>
      <c r="B192" s="20">
        <f>SUM('BE1:BE30'!B192)</f>
        <v>0</v>
      </c>
      <c r="C192" s="20" t="str">
        <f t="shared" si="31"/>
        <v xml:space="preserve"> </v>
      </c>
      <c r="D192" s="20">
        <f>SUM('BE1:BE30'!D192)</f>
        <v>0</v>
      </c>
    </row>
    <row r="193" spans="1:4" s="18" customFormat="1" ht="15" customHeight="1" x14ac:dyDescent="0.35">
      <c r="A193" s="6" t="s">
        <v>74</v>
      </c>
      <c r="B193" s="20">
        <f>SUM('BE1:BE30'!B193)</f>
        <v>0</v>
      </c>
      <c r="C193" s="20" t="str">
        <f t="shared" si="31"/>
        <v xml:space="preserve"> </v>
      </c>
      <c r="D193" s="20">
        <f>SUM('BE1:BE30'!D193)</f>
        <v>0</v>
      </c>
    </row>
    <row r="194" spans="1:4" s="18" customFormat="1" ht="15" customHeight="1" x14ac:dyDescent="0.35">
      <c r="A194" s="5" t="s">
        <v>95</v>
      </c>
      <c r="B194" s="20">
        <f>SUM('BE1:BE30'!B194)</f>
        <v>0</v>
      </c>
      <c r="C194" s="20" t="str">
        <f t="shared" si="31"/>
        <v xml:space="preserve"> </v>
      </c>
      <c r="D194" s="20">
        <f>SUM('BE1:BE30'!D194)</f>
        <v>0</v>
      </c>
    </row>
    <row r="195" spans="1:4" s="18" customFormat="1" ht="15" customHeight="1" x14ac:dyDescent="0.35">
      <c r="A195" s="5" t="s">
        <v>96</v>
      </c>
      <c r="B195" s="20">
        <f>SUM('BE1:BE30'!B195)</f>
        <v>0</v>
      </c>
      <c r="C195" s="20" t="str">
        <f t="shared" si="31"/>
        <v xml:space="preserve"> </v>
      </c>
      <c r="D195" s="20">
        <f>SUM('BE1:BE30'!D195)</f>
        <v>0</v>
      </c>
    </row>
    <row r="196" spans="1:4" s="18" customFormat="1" ht="15" customHeight="1" x14ac:dyDescent="0.35">
      <c r="A196" s="4" t="s">
        <v>77</v>
      </c>
      <c r="B196" s="181"/>
      <c r="C196" s="181"/>
      <c r="D196" s="181"/>
    </row>
    <row r="197" spans="1:4" s="18" customFormat="1" ht="15" customHeight="1" x14ac:dyDescent="0.35">
      <c r="A197" s="7"/>
      <c r="B197" s="20">
        <f>SUM('BE1:BE30'!B197)</f>
        <v>0</v>
      </c>
      <c r="C197" s="20" t="str">
        <f t="shared" ref="C197" si="32">IF(B197&gt;0,D197/B197," ")</f>
        <v xml:space="preserve"> </v>
      </c>
      <c r="D197" s="20">
        <f>SUM('BE1:BE30'!D197)</f>
        <v>0</v>
      </c>
    </row>
    <row r="198" spans="1:4" s="18" customFormat="1" ht="15" customHeight="1" x14ac:dyDescent="0.35">
      <c r="A198" s="4" t="s">
        <v>78</v>
      </c>
      <c r="B198" s="181"/>
      <c r="C198" s="181"/>
      <c r="D198" s="181"/>
    </row>
    <row r="199" spans="1:4" s="18" customFormat="1" ht="15" customHeight="1" x14ac:dyDescent="0.35">
      <c r="A199" s="5" t="s">
        <v>79</v>
      </c>
      <c r="B199" s="20">
        <f>SUM('BE1:BE30'!B199)</f>
        <v>0</v>
      </c>
      <c r="C199" s="20" t="str">
        <f t="shared" ref="C199" si="33">IF(B199&gt;0,D199/B199," ")</f>
        <v xml:space="preserve"> </v>
      </c>
      <c r="D199" s="20">
        <f>SUM('BE1:BE30'!D199)</f>
        <v>0</v>
      </c>
    </row>
    <row r="200" spans="1:4" s="18" customFormat="1" ht="15" customHeight="1" x14ac:dyDescent="0.35">
      <c r="A200" s="5" t="s">
        <v>80</v>
      </c>
      <c r="B200" s="182"/>
      <c r="C200" s="182"/>
      <c r="D200" s="182"/>
    </row>
    <row r="201" spans="1:4" s="18" customFormat="1" ht="29" x14ac:dyDescent="0.35">
      <c r="A201" s="8" t="s">
        <v>97</v>
      </c>
      <c r="B201" s="20">
        <f>SUM('BE1:BE30'!B201)</f>
        <v>0</v>
      </c>
      <c r="C201" s="20" t="str">
        <f t="shared" ref="C201:C203" si="34">IF(B201&gt;0,D201/B201," ")</f>
        <v xml:space="preserve"> </v>
      </c>
      <c r="D201" s="20">
        <f>SUM('BE1:BE30'!D201)</f>
        <v>0</v>
      </c>
    </row>
    <row r="202" spans="1:4" s="18" customFormat="1" ht="15" customHeight="1" x14ac:dyDescent="0.35">
      <c r="A202" s="8" t="s">
        <v>82</v>
      </c>
      <c r="B202" s="20">
        <f>SUM('BE1:BE30'!B202)</f>
        <v>0</v>
      </c>
      <c r="C202" s="20" t="str">
        <f t="shared" si="34"/>
        <v xml:space="preserve"> </v>
      </c>
      <c r="D202" s="20">
        <f>SUM('BE1:BE30'!D202)</f>
        <v>0</v>
      </c>
    </row>
    <row r="203" spans="1:4" s="18" customFormat="1" ht="15" customHeight="1" x14ac:dyDescent="0.35">
      <c r="A203" s="8" t="s">
        <v>83</v>
      </c>
      <c r="B203" s="20">
        <f>SUM('BE1:BE30'!B203)</f>
        <v>0</v>
      </c>
      <c r="C203" s="20" t="str">
        <f t="shared" si="34"/>
        <v xml:space="preserve"> </v>
      </c>
      <c r="D203" s="20">
        <f>SUM('BE1:BE30'!D203)</f>
        <v>0</v>
      </c>
    </row>
    <row r="204" spans="1:4" s="18" customFormat="1" ht="15" customHeight="1" x14ac:dyDescent="0.35">
      <c r="A204" s="5" t="s">
        <v>84</v>
      </c>
      <c r="B204" s="182"/>
      <c r="C204" s="182"/>
      <c r="D204" s="182"/>
    </row>
    <row r="205" spans="1:4" s="18" customFormat="1" ht="15" customHeight="1" x14ac:dyDescent="0.35">
      <c r="A205" s="8" t="s">
        <v>85</v>
      </c>
      <c r="B205" s="20">
        <f>SUM('BE1:BE30'!B205)</f>
        <v>0</v>
      </c>
      <c r="C205" s="20" t="str">
        <f t="shared" ref="C205:C209" si="35">IF(B205&gt;0,D205/B205," ")</f>
        <v xml:space="preserve"> </v>
      </c>
      <c r="D205" s="20">
        <f>SUM('BE1:BE30'!D205)</f>
        <v>0</v>
      </c>
    </row>
    <row r="206" spans="1:4" s="18" customFormat="1" ht="15" customHeight="1" x14ac:dyDescent="0.35">
      <c r="A206" s="8" t="s">
        <v>86</v>
      </c>
      <c r="B206" s="20">
        <f>SUM('BE1:BE30'!B206)</f>
        <v>0</v>
      </c>
      <c r="C206" s="20" t="str">
        <f t="shared" si="35"/>
        <v xml:space="preserve"> </v>
      </c>
      <c r="D206" s="20">
        <f>SUM('BE1:BE30'!D206)</f>
        <v>0</v>
      </c>
    </row>
    <row r="207" spans="1:4" s="18" customFormat="1" ht="15" customHeight="1" x14ac:dyDescent="0.35">
      <c r="A207" s="8" t="s">
        <v>87</v>
      </c>
      <c r="B207" s="20">
        <f>SUM('BE1:BE30'!B207)</f>
        <v>0</v>
      </c>
      <c r="C207" s="20" t="str">
        <f t="shared" si="35"/>
        <v xml:space="preserve"> </v>
      </c>
      <c r="D207" s="20">
        <f>SUM('BE1:BE30'!D207)</f>
        <v>0</v>
      </c>
    </row>
    <row r="208" spans="1:4" s="18" customFormat="1" ht="15" customHeight="1" x14ac:dyDescent="0.35">
      <c r="A208" s="8" t="s">
        <v>88</v>
      </c>
      <c r="B208" s="20">
        <f>SUM('BE1:BE30'!B208)</f>
        <v>0</v>
      </c>
      <c r="C208" s="20" t="str">
        <f t="shared" si="35"/>
        <v xml:space="preserve"> </v>
      </c>
      <c r="D208" s="20">
        <f>SUM('BE1:BE30'!D208)</f>
        <v>0</v>
      </c>
    </row>
    <row r="209" spans="1:4" s="18" customFormat="1" ht="29" x14ac:dyDescent="0.35">
      <c r="A209" s="8" t="s">
        <v>89</v>
      </c>
      <c r="B209" s="20">
        <f>SUM('BE1:BE30'!B209)</f>
        <v>0</v>
      </c>
      <c r="C209" s="20" t="str">
        <f t="shared" si="35"/>
        <v xml:space="preserve"> </v>
      </c>
      <c r="D209" s="20">
        <f>SUM('BE1:BE30'!D209)</f>
        <v>0</v>
      </c>
    </row>
    <row r="210" spans="1:4" s="18" customFormat="1" ht="15" customHeight="1" x14ac:dyDescent="0.35">
      <c r="A210" s="4" t="s">
        <v>90</v>
      </c>
      <c r="B210" s="181"/>
      <c r="C210" s="181"/>
      <c r="D210" s="181"/>
    </row>
    <row r="211" spans="1:4" s="18" customFormat="1" ht="15" customHeight="1" x14ac:dyDescent="0.35">
      <c r="A211" s="9" t="s">
        <v>98</v>
      </c>
      <c r="B211" s="20">
        <f>SUM('BE1:BE30'!B211)</f>
        <v>0</v>
      </c>
      <c r="C211" s="20" t="str">
        <f t="shared" ref="C211" si="36">IF(B211&gt;0,D211/B211," ")</f>
        <v xml:space="preserve"> </v>
      </c>
      <c r="D211" s="20">
        <f>SUM('BE1:BE30'!D211)</f>
        <v>0</v>
      </c>
    </row>
    <row r="212" spans="1:4" s="18" customFormat="1" ht="15" customHeight="1" x14ac:dyDescent="0.35">
      <c r="A212" s="9"/>
      <c r="B212" s="23"/>
      <c r="C212" s="23"/>
      <c r="D212" s="23"/>
    </row>
    <row r="213" spans="1:4" s="18" customFormat="1" ht="15" customHeight="1" x14ac:dyDescent="0.35">
      <c r="A213" s="10" t="s">
        <v>92</v>
      </c>
      <c r="B213" s="24"/>
      <c r="C213" s="24"/>
      <c r="D213" s="24">
        <f>SUM(D189:D195,D199:D209)</f>
        <v>0</v>
      </c>
    </row>
    <row r="214" spans="1:4" s="18" customFormat="1" ht="15" customHeight="1" x14ac:dyDescent="0.35">
      <c r="A214" s="10" t="s">
        <v>93</v>
      </c>
      <c r="B214" s="24"/>
      <c r="C214" s="24"/>
      <c r="D214" s="24">
        <f>SUM(D189:D211)</f>
        <v>0</v>
      </c>
    </row>
    <row r="215" spans="1:4" s="18" customFormat="1" ht="15" customHeight="1" x14ac:dyDescent="0.35">
      <c r="A215" s="11"/>
      <c r="B215" s="27"/>
      <c r="C215" s="27"/>
      <c r="D215" s="27"/>
    </row>
    <row r="216" spans="1:4" s="18" customFormat="1" ht="15" customHeight="1" x14ac:dyDescent="0.35">
      <c r="A216" s="4" t="str">
        <f>"E. INDIRECT COSTS ("&amp;TEXT(Instructions!$C$11,"0%")&amp;" * (A+C))"</f>
        <v>E. INDIRECT COSTS (25% * (A+C))</v>
      </c>
      <c r="B216" s="22"/>
      <c r="C216" s="22"/>
      <c r="D216" s="22">
        <f>D213*Instructions!$C$11</f>
        <v>0</v>
      </c>
    </row>
    <row r="217" spans="1:4" s="18" customFormat="1" ht="15" customHeight="1" x14ac:dyDescent="0.35">
      <c r="A217" s="1"/>
      <c r="B217" s="27"/>
      <c r="C217" s="27"/>
      <c r="D217" s="27"/>
    </row>
    <row r="218" spans="1:4" s="18" customFormat="1" ht="15" customHeight="1" x14ac:dyDescent="0.35">
      <c r="A218" s="4" t="s">
        <v>94</v>
      </c>
      <c r="B218" s="24"/>
      <c r="C218" s="24"/>
      <c r="D218" s="24">
        <f>D214+D216</f>
        <v>0</v>
      </c>
    </row>
    <row r="219" spans="1:4" s="18" customFormat="1" ht="15" customHeight="1" x14ac:dyDescent="0.35">
      <c r="A219" s="3"/>
      <c r="B219" s="28"/>
      <c r="C219" s="28"/>
      <c r="D219" s="28"/>
    </row>
    <row r="220" spans="1:4" s="18" customFormat="1" ht="15" customHeight="1" x14ac:dyDescent="0.35">
      <c r="A220" s="2"/>
      <c r="B220" s="21"/>
      <c r="C220" s="29"/>
      <c r="D220" s="21"/>
    </row>
    <row r="221" spans="1:4" s="18" customFormat="1" ht="15" customHeight="1" x14ac:dyDescent="0.35">
      <c r="A221" s="248" t="str">
        <f>"COSTS OF WORK PACKAGE "&amp;'WP list'!B12&amp;" "&amp;'WP list'!C12</f>
        <v xml:space="preserve">COSTS OF WORK PACKAGE WP6 </v>
      </c>
      <c r="B221" s="248"/>
      <c r="C221" s="248"/>
      <c r="D221" s="248"/>
    </row>
    <row r="222" spans="1:4" s="18" customFormat="1" ht="15" customHeight="1" x14ac:dyDescent="0.35">
      <c r="A222" s="3"/>
      <c r="B222" s="25"/>
      <c r="C222" s="25"/>
      <c r="D222" s="25"/>
    </row>
    <row r="223" spans="1:4" s="18" customFormat="1" ht="15" customHeight="1" x14ac:dyDescent="0.35">
      <c r="A223" s="4" t="s">
        <v>68</v>
      </c>
      <c r="B223" s="22"/>
      <c r="C223" s="22"/>
      <c r="D223" s="22"/>
    </row>
    <row r="224" spans="1:4" s="18" customFormat="1" ht="15" customHeight="1" x14ac:dyDescent="0.35">
      <c r="A224" s="5" t="s">
        <v>69</v>
      </c>
      <c r="B224" s="23"/>
      <c r="C224" s="23"/>
      <c r="D224" s="23"/>
    </row>
    <row r="225" spans="1:4" s="18" customFormat="1" ht="15" customHeight="1" x14ac:dyDescent="0.35">
      <c r="A225" s="6" t="s">
        <v>70</v>
      </c>
      <c r="B225" s="20">
        <f>SUM('BE1:BE30'!B225)</f>
        <v>0</v>
      </c>
      <c r="C225" s="20" t="str">
        <f t="shared" ref="C225:C231" si="37">IF(B225&gt;0,D225/B225," ")</f>
        <v xml:space="preserve"> </v>
      </c>
      <c r="D225" s="20">
        <f>SUM('BE1:BE30'!D225)</f>
        <v>0</v>
      </c>
    </row>
    <row r="226" spans="1:4" s="18" customFormat="1" ht="15" customHeight="1" x14ac:dyDescent="0.35">
      <c r="A226" s="6" t="s">
        <v>71</v>
      </c>
      <c r="B226" s="20">
        <f>SUM('BE1:BE30'!B226)</f>
        <v>0</v>
      </c>
      <c r="C226" s="20" t="str">
        <f t="shared" si="37"/>
        <v xml:space="preserve"> </v>
      </c>
      <c r="D226" s="20">
        <f>SUM('BE1:BE30'!D226)</f>
        <v>0</v>
      </c>
    </row>
    <row r="227" spans="1:4" s="18" customFormat="1" ht="15" customHeight="1" x14ac:dyDescent="0.35">
      <c r="A227" s="6" t="s">
        <v>72</v>
      </c>
      <c r="B227" s="20">
        <f>SUM('BE1:BE30'!B227)</f>
        <v>0</v>
      </c>
      <c r="C227" s="20" t="str">
        <f t="shared" si="37"/>
        <v xml:space="preserve"> </v>
      </c>
      <c r="D227" s="20">
        <f>SUM('BE1:BE30'!D227)</f>
        <v>0</v>
      </c>
    </row>
    <row r="228" spans="1:4" s="18" customFormat="1" ht="15" customHeight="1" x14ac:dyDescent="0.35">
      <c r="A228" s="6" t="s">
        <v>73</v>
      </c>
      <c r="B228" s="20">
        <f>SUM('BE1:BE30'!B228)</f>
        <v>0</v>
      </c>
      <c r="C228" s="20" t="str">
        <f t="shared" si="37"/>
        <v xml:space="preserve"> </v>
      </c>
      <c r="D228" s="20">
        <f>SUM('BE1:BE30'!D228)</f>
        <v>0</v>
      </c>
    </row>
    <row r="229" spans="1:4" s="18" customFormat="1" ht="15" customHeight="1" x14ac:dyDescent="0.35">
      <c r="A229" s="6" t="s">
        <v>74</v>
      </c>
      <c r="B229" s="20">
        <f>SUM('BE1:BE30'!B229)</f>
        <v>0</v>
      </c>
      <c r="C229" s="20" t="str">
        <f t="shared" si="37"/>
        <v xml:space="preserve"> </v>
      </c>
      <c r="D229" s="20">
        <f>SUM('BE1:BE30'!D229)</f>
        <v>0</v>
      </c>
    </row>
    <row r="230" spans="1:4" s="18" customFormat="1" ht="15" customHeight="1" x14ac:dyDescent="0.35">
      <c r="A230" s="5" t="s">
        <v>95</v>
      </c>
      <c r="B230" s="20">
        <f>SUM('BE1:BE30'!B230)</f>
        <v>0</v>
      </c>
      <c r="C230" s="20" t="str">
        <f t="shared" si="37"/>
        <v xml:space="preserve"> </v>
      </c>
      <c r="D230" s="20">
        <f>SUM('BE1:BE30'!D230)</f>
        <v>0</v>
      </c>
    </row>
    <row r="231" spans="1:4" s="18" customFormat="1" ht="15" customHeight="1" x14ac:dyDescent="0.35">
      <c r="A231" s="5" t="s">
        <v>96</v>
      </c>
      <c r="B231" s="20">
        <f>SUM('BE1:BE30'!B231)</f>
        <v>0</v>
      </c>
      <c r="C231" s="20" t="str">
        <f t="shared" si="37"/>
        <v xml:space="preserve"> </v>
      </c>
      <c r="D231" s="20">
        <f>SUM('BE1:BE30'!D231)</f>
        <v>0</v>
      </c>
    </row>
    <row r="232" spans="1:4" s="18" customFormat="1" ht="15" customHeight="1" x14ac:dyDescent="0.35">
      <c r="A232" s="4" t="s">
        <v>77</v>
      </c>
      <c r="B232" s="181"/>
      <c r="C232" s="181"/>
      <c r="D232" s="181"/>
    </row>
    <row r="233" spans="1:4" s="18" customFormat="1" ht="15" customHeight="1" x14ac:dyDescent="0.35">
      <c r="A233" s="7"/>
      <c r="B233" s="20">
        <f>SUM('BE1:BE30'!B233)</f>
        <v>0</v>
      </c>
      <c r="C233" s="20" t="str">
        <f t="shared" ref="C233" si="38">IF(B233&gt;0,D233/B233," ")</f>
        <v xml:space="preserve"> </v>
      </c>
      <c r="D233" s="20">
        <f>SUM('BE1:BE30'!D233)</f>
        <v>0</v>
      </c>
    </row>
    <row r="234" spans="1:4" s="18" customFormat="1" ht="15" customHeight="1" x14ac:dyDescent="0.35">
      <c r="A234" s="4" t="s">
        <v>78</v>
      </c>
      <c r="B234" s="181"/>
      <c r="C234" s="181"/>
      <c r="D234" s="181"/>
    </row>
    <row r="235" spans="1:4" s="18" customFormat="1" ht="15" customHeight="1" x14ac:dyDescent="0.35">
      <c r="A235" s="5" t="s">
        <v>79</v>
      </c>
      <c r="B235" s="20">
        <f>SUM('BE1:BE30'!B235)</f>
        <v>0</v>
      </c>
      <c r="C235" s="20" t="str">
        <f t="shared" ref="C235" si="39">IF(B235&gt;0,D235/B235," ")</f>
        <v xml:space="preserve"> </v>
      </c>
      <c r="D235" s="20">
        <f>SUM('BE1:BE30'!D235)</f>
        <v>0</v>
      </c>
    </row>
    <row r="236" spans="1:4" s="18" customFormat="1" ht="15" customHeight="1" x14ac:dyDescent="0.35">
      <c r="A236" s="5" t="s">
        <v>80</v>
      </c>
      <c r="B236" s="182"/>
      <c r="C236" s="182"/>
      <c r="D236" s="182"/>
    </row>
    <row r="237" spans="1:4" s="18" customFormat="1" ht="29" x14ac:dyDescent="0.35">
      <c r="A237" s="8" t="s">
        <v>97</v>
      </c>
      <c r="B237" s="20">
        <f>SUM('BE1:BE30'!B237)</f>
        <v>0</v>
      </c>
      <c r="C237" s="20" t="str">
        <f t="shared" ref="C237:C239" si="40">IF(B237&gt;0,D237/B237," ")</f>
        <v xml:space="preserve"> </v>
      </c>
      <c r="D237" s="20">
        <f>SUM('BE1:BE30'!D237)</f>
        <v>0</v>
      </c>
    </row>
    <row r="238" spans="1:4" s="18" customFormat="1" x14ac:dyDescent="0.35">
      <c r="A238" s="8" t="s">
        <v>82</v>
      </c>
      <c r="B238" s="20">
        <f>SUM('BE1:BE30'!B238)</f>
        <v>0</v>
      </c>
      <c r="C238" s="20" t="str">
        <f t="shared" si="40"/>
        <v xml:space="preserve"> </v>
      </c>
      <c r="D238" s="20">
        <f>SUM('BE1:BE30'!D238)</f>
        <v>0</v>
      </c>
    </row>
    <row r="239" spans="1:4" s="18" customFormat="1" x14ac:dyDescent="0.35">
      <c r="A239" s="8" t="s">
        <v>83</v>
      </c>
      <c r="B239" s="20">
        <f>SUM('BE1:BE30'!B239)</f>
        <v>0</v>
      </c>
      <c r="C239" s="20" t="str">
        <f t="shared" si="40"/>
        <v xml:space="preserve"> </v>
      </c>
      <c r="D239" s="20">
        <f>SUM('BE1:BE30'!D239)</f>
        <v>0</v>
      </c>
    </row>
    <row r="240" spans="1:4" s="18" customFormat="1" x14ac:dyDescent="0.35">
      <c r="A240" s="5" t="s">
        <v>84</v>
      </c>
      <c r="B240" s="182"/>
      <c r="C240" s="182"/>
      <c r="D240" s="182"/>
    </row>
    <row r="241" spans="1:4" s="18" customFormat="1" x14ac:dyDescent="0.35">
      <c r="A241" s="8" t="s">
        <v>85</v>
      </c>
      <c r="B241" s="20">
        <f>SUM('BE1:BE30'!B241)</f>
        <v>0</v>
      </c>
      <c r="C241" s="20" t="str">
        <f t="shared" ref="C241:C245" si="41">IF(B241&gt;0,D241/B241," ")</f>
        <v xml:space="preserve"> </v>
      </c>
      <c r="D241" s="20">
        <f>SUM('BE1:BE30'!D241)</f>
        <v>0</v>
      </c>
    </row>
    <row r="242" spans="1:4" s="18" customFormat="1" x14ac:dyDescent="0.35">
      <c r="A242" s="8" t="s">
        <v>86</v>
      </c>
      <c r="B242" s="20">
        <f>SUM('BE1:BE30'!B242)</f>
        <v>0</v>
      </c>
      <c r="C242" s="20" t="str">
        <f t="shared" si="41"/>
        <v xml:space="preserve"> </v>
      </c>
      <c r="D242" s="20">
        <f>SUM('BE1:BE30'!D242)</f>
        <v>0</v>
      </c>
    </row>
    <row r="243" spans="1:4" s="18" customFormat="1" x14ac:dyDescent="0.35">
      <c r="A243" s="8" t="s">
        <v>87</v>
      </c>
      <c r="B243" s="20">
        <f>SUM('BE1:BE30'!B243)</f>
        <v>0</v>
      </c>
      <c r="C243" s="20" t="str">
        <f t="shared" si="41"/>
        <v xml:space="preserve"> </v>
      </c>
      <c r="D243" s="20">
        <f>SUM('BE1:BE30'!D243)</f>
        <v>0</v>
      </c>
    </row>
    <row r="244" spans="1:4" s="18" customFormat="1" x14ac:dyDescent="0.35">
      <c r="A244" s="8" t="s">
        <v>88</v>
      </c>
      <c r="B244" s="20">
        <f>SUM('BE1:BE30'!B244)</f>
        <v>0</v>
      </c>
      <c r="C244" s="20" t="str">
        <f t="shared" si="41"/>
        <v xml:space="preserve"> </v>
      </c>
      <c r="D244" s="20">
        <f>SUM('BE1:BE30'!D244)</f>
        <v>0</v>
      </c>
    </row>
    <row r="245" spans="1:4" s="18" customFormat="1" ht="29" x14ac:dyDescent="0.35">
      <c r="A245" s="8" t="s">
        <v>89</v>
      </c>
      <c r="B245" s="20">
        <f>SUM('BE1:BE30'!B245)</f>
        <v>0</v>
      </c>
      <c r="C245" s="20" t="str">
        <f t="shared" si="41"/>
        <v xml:space="preserve"> </v>
      </c>
      <c r="D245" s="20">
        <f>SUM('BE1:BE30'!D245)</f>
        <v>0</v>
      </c>
    </row>
    <row r="246" spans="1:4" s="18" customFormat="1" x14ac:dyDescent="0.35">
      <c r="A246" s="4" t="s">
        <v>90</v>
      </c>
      <c r="B246" s="181"/>
      <c r="C246" s="181"/>
      <c r="D246" s="181"/>
    </row>
    <row r="247" spans="1:4" s="18" customFormat="1" x14ac:dyDescent="0.35">
      <c r="A247" s="9" t="s">
        <v>98</v>
      </c>
      <c r="B247" s="20">
        <f>SUM('BE1:BE30'!B247)</f>
        <v>0</v>
      </c>
      <c r="C247" s="20" t="str">
        <f t="shared" ref="C247" si="42">IF(B247&gt;0,D247/B247," ")</f>
        <v xml:space="preserve"> </v>
      </c>
      <c r="D247" s="20">
        <f>SUM('BE1:BE30'!D247)</f>
        <v>0</v>
      </c>
    </row>
    <row r="248" spans="1:4" s="18" customFormat="1" x14ac:dyDescent="0.35">
      <c r="A248" s="9"/>
      <c r="B248" s="23"/>
      <c r="C248" s="23"/>
      <c r="D248" s="23"/>
    </row>
    <row r="249" spans="1:4" s="18" customFormat="1" ht="15" customHeight="1" x14ac:dyDescent="0.35">
      <c r="A249" s="10" t="s">
        <v>92</v>
      </c>
      <c r="B249" s="24"/>
      <c r="C249" s="24"/>
      <c r="D249" s="24">
        <f>SUM(D225:D231,D235:D245)</f>
        <v>0</v>
      </c>
    </row>
    <row r="250" spans="1:4" s="18" customFormat="1" ht="15" customHeight="1" x14ac:dyDescent="0.35">
      <c r="A250" s="10" t="s">
        <v>93</v>
      </c>
      <c r="B250" s="24"/>
      <c r="C250" s="24"/>
      <c r="D250" s="24">
        <f>SUM(D225:D247)</f>
        <v>0</v>
      </c>
    </row>
    <row r="251" spans="1:4" s="18" customFormat="1" ht="15" customHeight="1" x14ac:dyDescent="0.35">
      <c r="A251" s="11"/>
      <c r="B251" s="27"/>
      <c r="C251" s="27"/>
      <c r="D251" s="27"/>
    </row>
    <row r="252" spans="1:4" s="18" customFormat="1" ht="15" customHeight="1" x14ac:dyDescent="0.35">
      <c r="A252" s="4" t="str">
        <f>"E. INDIRECT COSTS ("&amp;TEXT(Instructions!$C$11,"0%")&amp;" * (A+C))"</f>
        <v>E. INDIRECT COSTS (25% * (A+C))</v>
      </c>
      <c r="B252" s="22"/>
      <c r="C252" s="22"/>
      <c r="D252" s="22">
        <f>D249*Instructions!$C$11</f>
        <v>0</v>
      </c>
    </row>
    <row r="253" spans="1:4" s="18" customFormat="1" ht="15" customHeight="1" x14ac:dyDescent="0.35">
      <c r="A253" s="1"/>
      <c r="B253" s="27"/>
      <c r="C253" s="27"/>
      <c r="D253" s="27"/>
    </row>
    <row r="254" spans="1:4" s="18" customFormat="1" ht="15" customHeight="1" x14ac:dyDescent="0.35">
      <c r="A254" s="4" t="s">
        <v>94</v>
      </c>
      <c r="B254" s="24"/>
      <c r="C254" s="24"/>
      <c r="D254" s="24">
        <f>D250+D252</f>
        <v>0</v>
      </c>
    </row>
    <row r="255" spans="1:4" s="18" customFormat="1" ht="15" customHeight="1" x14ac:dyDescent="0.35">
      <c r="A255" s="3"/>
      <c r="B255" s="28"/>
      <c r="C255" s="28"/>
      <c r="D255" s="28"/>
    </row>
    <row r="256" spans="1:4" s="18" customFormat="1" ht="15" customHeight="1" x14ac:dyDescent="0.35">
      <c r="A256" s="2"/>
      <c r="B256" s="21"/>
      <c r="C256" s="29"/>
      <c r="D256" s="21"/>
    </row>
    <row r="257" spans="1:4" s="18" customFormat="1" ht="15" customHeight="1" x14ac:dyDescent="0.35">
      <c r="A257" s="248" t="str">
        <f>"COSTS OF WORK PACKAGE "&amp;'WP list'!B13&amp;" "&amp;'WP list'!C13</f>
        <v xml:space="preserve">COSTS OF WORK PACKAGE WP7 </v>
      </c>
      <c r="B257" s="248"/>
      <c r="C257" s="248"/>
      <c r="D257" s="248"/>
    </row>
    <row r="258" spans="1:4" s="18" customFormat="1" ht="15" customHeight="1" x14ac:dyDescent="0.35">
      <c r="A258" s="3"/>
      <c r="B258" s="25"/>
      <c r="C258" s="25"/>
      <c r="D258" s="25"/>
    </row>
    <row r="259" spans="1:4" s="18" customFormat="1" ht="15" customHeight="1" x14ac:dyDescent="0.35">
      <c r="A259" s="4" t="s">
        <v>68</v>
      </c>
      <c r="B259" s="22"/>
      <c r="C259" s="22"/>
      <c r="D259" s="22"/>
    </row>
    <row r="260" spans="1:4" s="18" customFormat="1" ht="15" customHeight="1" x14ac:dyDescent="0.35">
      <c r="A260" s="5" t="s">
        <v>69</v>
      </c>
      <c r="B260" s="23"/>
      <c r="C260" s="23"/>
      <c r="D260" s="23"/>
    </row>
    <row r="261" spans="1:4" s="18" customFormat="1" ht="15" customHeight="1" x14ac:dyDescent="0.35">
      <c r="A261" s="6" t="s">
        <v>70</v>
      </c>
      <c r="B261" s="20">
        <f>SUM('BE1:BE30'!B261)</f>
        <v>0</v>
      </c>
      <c r="C261" s="20" t="str">
        <f t="shared" ref="C261:C267" si="43">IF(B261&gt;0,D261/B261," ")</f>
        <v xml:space="preserve"> </v>
      </c>
      <c r="D261" s="20">
        <f>SUM('BE1:BE30'!D261)</f>
        <v>0</v>
      </c>
    </row>
    <row r="262" spans="1:4" s="18" customFormat="1" ht="15" customHeight="1" x14ac:dyDescent="0.35">
      <c r="A262" s="6" t="s">
        <v>71</v>
      </c>
      <c r="B262" s="20">
        <f>SUM('BE1:BE30'!B262)</f>
        <v>0</v>
      </c>
      <c r="C262" s="20" t="str">
        <f t="shared" si="43"/>
        <v xml:space="preserve"> </v>
      </c>
      <c r="D262" s="20">
        <f>SUM('BE1:BE30'!D262)</f>
        <v>0</v>
      </c>
    </row>
    <row r="263" spans="1:4" s="18" customFormat="1" ht="15" customHeight="1" x14ac:dyDescent="0.35">
      <c r="A263" s="6" t="s">
        <v>72</v>
      </c>
      <c r="B263" s="20">
        <f>SUM('BE1:BE30'!B263)</f>
        <v>0</v>
      </c>
      <c r="C263" s="20" t="str">
        <f t="shared" si="43"/>
        <v xml:space="preserve"> </v>
      </c>
      <c r="D263" s="20">
        <f>SUM('BE1:BE30'!D263)</f>
        <v>0</v>
      </c>
    </row>
    <row r="264" spans="1:4" s="18" customFormat="1" ht="15" customHeight="1" x14ac:dyDescent="0.35">
      <c r="A264" s="6" t="s">
        <v>73</v>
      </c>
      <c r="B264" s="20">
        <f>SUM('BE1:BE30'!B264)</f>
        <v>0</v>
      </c>
      <c r="C264" s="20" t="str">
        <f t="shared" si="43"/>
        <v xml:space="preserve"> </v>
      </c>
      <c r="D264" s="20">
        <f>SUM('BE1:BE30'!D264)</f>
        <v>0</v>
      </c>
    </row>
    <row r="265" spans="1:4" s="18" customFormat="1" ht="15" customHeight="1" x14ac:dyDescent="0.35">
      <c r="A265" s="6" t="s">
        <v>74</v>
      </c>
      <c r="B265" s="20">
        <f>SUM('BE1:BE30'!B265)</f>
        <v>0</v>
      </c>
      <c r="C265" s="20" t="str">
        <f t="shared" si="43"/>
        <v xml:space="preserve"> </v>
      </c>
      <c r="D265" s="20">
        <f>SUM('BE1:BE30'!D265)</f>
        <v>0</v>
      </c>
    </row>
    <row r="266" spans="1:4" s="18" customFormat="1" ht="15" customHeight="1" x14ac:dyDescent="0.35">
      <c r="A266" s="5" t="s">
        <v>95</v>
      </c>
      <c r="B266" s="20">
        <f>SUM('BE1:BE30'!B266)</f>
        <v>0</v>
      </c>
      <c r="C266" s="20" t="str">
        <f t="shared" si="43"/>
        <v xml:space="preserve"> </v>
      </c>
      <c r="D266" s="20">
        <f>SUM('BE1:BE30'!D266)</f>
        <v>0</v>
      </c>
    </row>
    <row r="267" spans="1:4" s="18" customFormat="1" ht="15" customHeight="1" x14ac:dyDescent="0.35">
      <c r="A267" s="5" t="s">
        <v>96</v>
      </c>
      <c r="B267" s="20">
        <f>SUM('BE1:BE30'!B267)</f>
        <v>0</v>
      </c>
      <c r="C267" s="20" t="str">
        <f t="shared" si="43"/>
        <v xml:space="preserve"> </v>
      </c>
      <c r="D267" s="20">
        <f>SUM('BE1:BE30'!D267)</f>
        <v>0</v>
      </c>
    </row>
    <row r="268" spans="1:4" s="18" customFormat="1" ht="15" customHeight="1" x14ac:dyDescent="0.35">
      <c r="A268" s="4" t="s">
        <v>77</v>
      </c>
      <c r="B268" s="181"/>
      <c r="C268" s="181"/>
      <c r="D268" s="181"/>
    </row>
    <row r="269" spans="1:4" s="18" customFormat="1" ht="15" customHeight="1" x14ac:dyDescent="0.35">
      <c r="A269" s="7"/>
      <c r="B269" s="20">
        <f>SUM('BE1:BE30'!B269)</f>
        <v>0</v>
      </c>
      <c r="C269" s="20" t="str">
        <f t="shared" ref="C269" si="44">IF(B269&gt;0,D269/B269," ")</f>
        <v xml:space="preserve"> </v>
      </c>
      <c r="D269" s="20">
        <f>SUM('BE1:BE30'!D269)</f>
        <v>0</v>
      </c>
    </row>
    <row r="270" spans="1:4" s="18" customFormat="1" ht="15" customHeight="1" x14ac:dyDescent="0.35">
      <c r="A270" s="4" t="s">
        <v>78</v>
      </c>
      <c r="B270" s="181"/>
      <c r="C270" s="181"/>
      <c r="D270" s="181"/>
    </row>
    <row r="271" spans="1:4" s="18" customFormat="1" ht="15" customHeight="1" x14ac:dyDescent="0.35">
      <c r="A271" s="5" t="s">
        <v>79</v>
      </c>
      <c r="B271" s="20">
        <f>SUM('BE1:BE30'!B271)</f>
        <v>0</v>
      </c>
      <c r="C271" s="20" t="str">
        <f t="shared" ref="C271" si="45">IF(B271&gt;0,D271/B271," ")</f>
        <v xml:space="preserve"> </v>
      </c>
      <c r="D271" s="20">
        <f>SUM('BE1:BE30'!D271)</f>
        <v>0</v>
      </c>
    </row>
    <row r="272" spans="1:4" s="18" customFormat="1" ht="15" customHeight="1" x14ac:dyDescent="0.35">
      <c r="A272" s="5" t="s">
        <v>80</v>
      </c>
      <c r="B272" s="182"/>
      <c r="C272" s="182"/>
      <c r="D272" s="182"/>
    </row>
    <row r="273" spans="1:4" s="18" customFormat="1" ht="29" x14ac:dyDescent="0.35">
      <c r="A273" s="8" t="s">
        <v>97</v>
      </c>
      <c r="B273" s="20">
        <f>SUM('BE1:BE30'!B273)</f>
        <v>0</v>
      </c>
      <c r="C273" s="20" t="str">
        <f t="shared" ref="C273:C275" si="46">IF(B273&gt;0,D273/B273," ")</f>
        <v xml:space="preserve"> </v>
      </c>
      <c r="D273" s="20">
        <f>SUM('BE1:BE30'!D273)</f>
        <v>0</v>
      </c>
    </row>
    <row r="274" spans="1:4" s="18" customFormat="1" x14ac:dyDescent="0.35">
      <c r="A274" s="8" t="s">
        <v>82</v>
      </c>
      <c r="B274" s="20">
        <f>SUM('BE1:BE30'!B274)</f>
        <v>0</v>
      </c>
      <c r="C274" s="20" t="str">
        <f t="shared" si="46"/>
        <v xml:space="preserve"> </v>
      </c>
      <c r="D274" s="20">
        <f>SUM('BE1:BE30'!D274)</f>
        <v>0</v>
      </c>
    </row>
    <row r="275" spans="1:4" s="18" customFormat="1" x14ac:dyDescent="0.35">
      <c r="A275" s="8" t="s">
        <v>83</v>
      </c>
      <c r="B275" s="20">
        <f>SUM('BE1:BE30'!B275)</f>
        <v>0</v>
      </c>
      <c r="C275" s="20" t="str">
        <f t="shared" si="46"/>
        <v xml:space="preserve"> </v>
      </c>
      <c r="D275" s="20">
        <f>SUM('BE1:BE30'!D275)</f>
        <v>0</v>
      </c>
    </row>
    <row r="276" spans="1:4" s="18" customFormat="1" x14ac:dyDescent="0.35">
      <c r="A276" s="5" t="s">
        <v>84</v>
      </c>
      <c r="B276" s="182"/>
      <c r="C276" s="182"/>
      <c r="D276" s="182"/>
    </row>
    <row r="277" spans="1:4" s="18" customFormat="1" x14ac:dyDescent="0.35">
      <c r="A277" s="8" t="s">
        <v>85</v>
      </c>
      <c r="B277" s="20">
        <f>SUM('BE1:BE30'!B277)</f>
        <v>0</v>
      </c>
      <c r="C277" s="20" t="str">
        <f t="shared" ref="C277:C281" si="47">IF(B277&gt;0,D277/B277," ")</f>
        <v xml:space="preserve"> </v>
      </c>
      <c r="D277" s="20">
        <f>SUM('BE1:BE30'!D277)</f>
        <v>0</v>
      </c>
    </row>
    <row r="278" spans="1:4" s="18" customFormat="1" x14ac:dyDescent="0.35">
      <c r="A278" s="8" t="s">
        <v>86</v>
      </c>
      <c r="B278" s="20">
        <f>SUM('BE1:BE30'!B278)</f>
        <v>0</v>
      </c>
      <c r="C278" s="20" t="str">
        <f t="shared" si="47"/>
        <v xml:space="preserve"> </v>
      </c>
      <c r="D278" s="20">
        <f>SUM('BE1:BE30'!D278)</f>
        <v>0</v>
      </c>
    </row>
    <row r="279" spans="1:4" s="18" customFormat="1" x14ac:dyDescent="0.35">
      <c r="A279" s="8" t="s">
        <v>87</v>
      </c>
      <c r="B279" s="20">
        <f>SUM('BE1:BE30'!B279)</f>
        <v>0</v>
      </c>
      <c r="C279" s="20" t="str">
        <f t="shared" si="47"/>
        <v xml:space="preserve"> </v>
      </c>
      <c r="D279" s="20">
        <f>SUM('BE1:BE30'!D279)</f>
        <v>0</v>
      </c>
    </row>
    <row r="280" spans="1:4" s="18" customFormat="1" x14ac:dyDescent="0.35">
      <c r="A280" s="8" t="s">
        <v>88</v>
      </c>
      <c r="B280" s="20">
        <f>SUM('BE1:BE30'!B280)</f>
        <v>0</v>
      </c>
      <c r="C280" s="20" t="str">
        <f t="shared" si="47"/>
        <v xml:space="preserve"> </v>
      </c>
      <c r="D280" s="20">
        <f>SUM('BE1:BE30'!D280)</f>
        <v>0</v>
      </c>
    </row>
    <row r="281" spans="1:4" s="18" customFormat="1" ht="29" x14ac:dyDescent="0.35">
      <c r="A281" s="8" t="s">
        <v>89</v>
      </c>
      <c r="B281" s="20">
        <f>SUM('BE1:BE30'!B281)</f>
        <v>0</v>
      </c>
      <c r="C281" s="20" t="str">
        <f t="shared" si="47"/>
        <v xml:space="preserve"> </v>
      </c>
      <c r="D281" s="20">
        <f>SUM('BE1:BE30'!D281)</f>
        <v>0</v>
      </c>
    </row>
    <row r="282" spans="1:4" s="18" customFormat="1" x14ac:dyDescent="0.35">
      <c r="A282" s="4" t="s">
        <v>90</v>
      </c>
      <c r="B282" s="181"/>
      <c r="C282" s="181"/>
      <c r="D282" s="181"/>
    </row>
    <row r="283" spans="1:4" s="18" customFormat="1" ht="15" customHeight="1" x14ac:dyDescent="0.35">
      <c r="A283" s="9" t="s">
        <v>98</v>
      </c>
      <c r="B283" s="20">
        <f>SUM('BE1:BE30'!B283)</f>
        <v>0</v>
      </c>
      <c r="C283" s="20" t="str">
        <f t="shared" ref="C283" si="48">IF(B283&gt;0,D283/B283," ")</f>
        <v xml:space="preserve"> </v>
      </c>
      <c r="D283" s="20">
        <f>SUM('BE1:BE30'!D283)</f>
        <v>0</v>
      </c>
    </row>
    <row r="284" spans="1:4" s="18" customFormat="1" ht="15" customHeight="1" x14ac:dyDescent="0.35">
      <c r="A284" s="9"/>
      <c r="B284" s="23"/>
      <c r="C284" s="23"/>
      <c r="D284" s="23"/>
    </row>
    <row r="285" spans="1:4" s="18" customFormat="1" ht="15" customHeight="1" x14ac:dyDescent="0.35">
      <c r="A285" s="10" t="s">
        <v>92</v>
      </c>
      <c r="B285" s="24"/>
      <c r="C285" s="24"/>
      <c r="D285" s="24">
        <f>SUM(D261:D267,D271:D281)</f>
        <v>0</v>
      </c>
    </row>
    <row r="286" spans="1:4" s="18" customFormat="1" ht="15" customHeight="1" x14ac:dyDescent="0.35">
      <c r="A286" s="10" t="s">
        <v>93</v>
      </c>
      <c r="B286" s="24"/>
      <c r="C286" s="24"/>
      <c r="D286" s="24">
        <f>SUM(D261:D283)</f>
        <v>0</v>
      </c>
    </row>
    <row r="287" spans="1:4" s="18" customFormat="1" ht="15" customHeight="1" x14ac:dyDescent="0.35">
      <c r="A287" s="11"/>
      <c r="B287" s="27"/>
      <c r="C287" s="27"/>
      <c r="D287" s="27"/>
    </row>
    <row r="288" spans="1:4" s="18" customFormat="1" ht="15" customHeight="1" x14ac:dyDescent="0.35">
      <c r="A288" s="4" t="str">
        <f>"E. INDIRECT COSTS ("&amp;TEXT(Instructions!$C$11,"0%")&amp;" * (A+C))"</f>
        <v>E. INDIRECT COSTS (25% * (A+C))</v>
      </c>
      <c r="B288" s="22"/>
      <c r="C288" s="22"/>
      <c r="D288" s="22">
        <f>D285*Instructions!$C$11</f>
        <v>0</v>
      </c>
    </row>
    <row r="289" spans="1:4" s="18" customFormat="1" ht="15" customHeight="1" x14ac:dyDescent="0.35">
      <c r="A289" s="1"/>
      <c r="B289" s="27"/>
      <c r="C289" s="27"/>
      <c r="D289" s="27"/>
    </row>
    <row r="290" spans="1:4" s="18" customFormat="1" ht="15" customHeight="1" x14ac:dyDescent="0.35">
      <c r="A290" s="4" t="s">
        <v>94</v>
      </c>
      <c r="B290" s="24"/>
      <c r="C290" s="24"/>
      <c r="D290" s="24">
        <f>D286+D288</f>
        <v>0</v>
      </c>
    </row>
    <row r="291" spans="1:4" s="18" customFormat="1" ht="15" customHeight="1" x14ac:dyDescent="0.35">
      <c r="A291" s="3"/>
      <c r="B291" s="28"/>
      <c r="C291" s="28"/>
      <c r="D291" s="28"/>
    </row>
    <row r="292" spans="1:4" s="18" customFormat="1" ht="15" customHeight="1" x14ac:dyDescent="0.35">
      <c r="A292" s="2"/>
      <c r="B292" s="21"/>
      <c r="C292" s="29"/>
      <c r="D292" s="21"/>
    </row>
    <row r="293" spans="1:4" s="18" customFormat="1" ht="15" customHeight="1" x14ac:dyDescent="0.35">
      <c r="A293" s="248" t="str">
        <f>"COSTS OF WORK PACKAGE "&amp;'WP list'!B14&amp;" "&amp;'WP list'!C14</f>
        <v xml:space="preserve">COSTS OF WORK PACKAGE WP8 </v>
      </c>
      <c r="B293" s="248"/>
      <c r="C293" s="248"/>
      <c r="D293" s="248"/>
    </row>
    <row r="294" spans="1:4" s="18" customFormat="1" ht="15" customHeight="1" x14ac:dyDescent="0.35">
      <c r="A294" s="3"/>
      <c r="B294" s="25"/>
      <c r="C294" s="25"/>
      <c r="D294" s="25"/>
    </row>
    <row r="295" spans="1:4" s="18" customFormat="1" ht="15" customHeight="1" x14ac:dyDescent="0.35">
      <c r="A295" s="4" t="s">
        <v>68</v>
      </c>
      <c r="B295" s="22"/>
      <c r="C295" s="22"/>
      <c r="D295" s="22"/>
    </row>
    <row r="296" spans="1:4" s="18" customFormat="1" ht="15" customHeight="1" x14ac:dyDescent="0.35">
      <c r="A296" s="5" t="s">
        <v>69</v>
      </c>
      <c r="B296" s="23"/>
      <c r="C296" s="23"/>
      <c r="D296" s="23"/>
    </row>
    <row r="297" spans="1:4" s="18" customFormat="1" ht="15" customHeight="1" x14ac:dyDescent="0.35">
      <c r="A297" s="6" t="s">
        <v>70</v>
      </c>
      <c r="B297" s="20">
        <f>SUM('BE1:BE30'!B297)</f>
        <v>0</v>
      </c>
      <c r="C297" s="20" t="str">
        <f t="shared" ref="C297:C303" si="49">IF(B297&gt;0,D297/B297," ")</f>
        <v xml:space="preserve"> </v>
      </c>
      <c r="D297" s="20">
        <f>SUM('BE1:BE30'!D297)</f>
        <v>0</v>
      </c>
    </row>
    <row r="298" spans="1:4" s="18" customFormat="1" ht="15" customHeight="1" x14ac:dyDescent="0.35">
      <c r="A298" s="6" t="s">
        <v>71</v>
      </c>
      <c r="B298" s="20">
        <f>SUM('BE1:BE30'!B298)</f>
        <v>0</v>
      </c>
      <c r="C298" s="20" t="str">
        <f t="shared" si="49"/>
        <v xml:space="preserve"> </v>
      </c>
      <c r="D298" s="20">
        <f>SUM('BE1:BE30'!D298)</f>
        <v>0</v>
      </c>
    </row>
    <row r="299" spans="1:4" s="18" customFormat="1" ht="15" customHeight="1" x14ac:dyDescent="0.35">
      <c r="A299" s="6" t="s">
        <v>72</v>
      </c>
      <c r="B299" s="20">
        <f>SUM('BE1:BE30'!B299)</f>
        <v>0</v>
      </c>
      <c r="C299" s="20" t="str">
        <f t="shared" si="49"/>
        <v xml:space="preserve"> </v>
      </c>
      <c r="D299" s="20">
        <f>SUM('BE1:BE30'!D299)</f>
        <v>0</v>
      </c>
    </row>
    <row r="300" spans="1:4" s="18" customFormat="1" ht="15" customHeight="1" x14ac:dyDescent="0.35">
      <c r="A300" s="6" t="s">
        <v>73</v>
      </c>
      <c r="B300" s="20">
        <f>SUM('BE1:BE30'!B300)</f>
        <v>0</v>
      </c>
      <c r="C300" s="20" t="str">
        <f t="shared" si="49"/>
        <v xml:space="preserve"> </v>
      </c>
      <c r="D300" s="20">
        <f>SUM('BE1:BE30'!D300)</f>
        <v>0</v>
      </c>
    </row>
    <row r="301" spans="1:4" s="18" customFormat="1" ht="15" customHeight="1" x14ac:dyDescent="0.35">
      <c r="A301" s="6" t="s">
        <v>74</v>
      </c>
      <c r="B301" s="20">
        <f>SUM('BE1:BE30'!B301)</f>
        <v>0</v>
      </c>
      <c r="C301" s="20" t="str">
        <f t="shared" si="49"/>
        <v xml:space="preserve"> </v>
      </c>
      <c r="D301" s="20">
        <f>SUM('BE1:BE30'!D301)</f>
        <v>0</v>
      </c>
    </row>
    <row r="302" spans="1:4" s="18" customFormat="1" ht="15" customHeight="1" x14ac:dyDescent="0.35">
      <c r="A302" s="5" t="s">
        <v>95</v>
      </c>
      <c r="B302" s="20">
        <f>SUM('BE1:BE30'!B302)</f>
        <v>0</v>
      </c>
      <c r="C302" s="20" t="str">
        <f t="shared" si="49"/>
        <v xml:space="preserve"> </v>
      </c>
      <c r="D302" s="20">
        <f>SUM('BE1:BE30'!D302)</f>
        <v>0</v>
      </c>
    </row>
    <row r="303" spans="1:4" s="18" customFormat="1" ht="15" customHeight="1" x14ac:dyDescent="0.35">
      <c r="A303" s="5" t="s">
        <v>96</v>
      </c>
      <c r="B303" s="20">
        <f>SUM('BE1:BE30'!B303)</f>
        <v>0</v>
      </c>
      <c r="C303" s="20" t="str">
        <f t="shared" si="49"/>
        <v xml:space="preserve"> </v>
      </c>
      <c r="D303" s="20">
        <f>SUM('BE1:BE30'!D303)</f>
        <v>0</v>
      </c>
    </row>
    <row r="304" spans="1:4" s="18" customFormat="1" ht="15" customHeight="1" x14ac:dyDescent="0.35">
      <c r="A304" s="4" t="s">
        <v>77</v>
      </c>
      <c r="B304" s="181"/>
      <c r="C304" s="181"/>
      <c r="D304" s="181"/>
    </row>
    <row r="305" spans="1:4" s="18" customFormat="1" ht="15" customHeight="1" x14ac:dyDescent="0.35">
      <c r="A305" s="7"/>
      <c r="B305" s="20">
        <f>SUM('BE1:BE30'!B305)</f>
        <v>0</v>
      </c>
      <c r="C305" s="20" t="str">
        <f t="shared" ref="C305" si="50">IF(B305&gt;0,D305/B305," ")</f>
        <v xml:space="preserve"> </v>
      </c>
      <c r="D305" s="20">
        <f>SUM('BE1:BE30'!D305)</f>
        <v>0</v>
      </c>
    </row>
    <row r="306" spans="1:4" s="18" customFormat="1" ht="15" customHeight="1" x14ac:dyDescent="0.35">
      <c r="A306" s="4" t="s">
        <v>78</v>
      </c>
      <c r="B306" s="181"/>
      <c r="C306" s="181"/>
      <c r="D306" s="181"/>
    </row>
    <row r="307" spans="1:4" s="18" customFormat="1" ht="15" customHeight="1" x14ac:dyDescent="0.35">
      <c r="A307" s="5" t="s">
        <v>79</v>
      </c>
      <c r="B307" s="20">
        <f>SUM('BE1:BE30'!B307)</f>
        <v>0</v>
      </c>
      <c r="C307" s="20" t="str">
        <f t="shared" ref="C307" si="51">IF(B307&gt;0,D307/B307," ")</f>
        <v xml:space="preserve"> </v>
      </c>
      <c r="D307" s="20">
        <f>SUM('BE1:BE30'!D307)</f>
        <v>0</v>
      </c>
    </row>
    <row r="308" spans="1:4" s="18" customFormat="1" ht="15" customHeight="1" x14ac:dyDescent="0.35">
      <c r="A308" s="5" t="s">
        <v>80</v>
      </c>
      <c r="B308" s="182"/>
      <c r="C308" s="182"/>
      <c r="D308" s="182"/>
    </row>
    <row r="309" spans="1:4" s="18" customFormat="1" ht="29" x14ac:dyDescent="0.35">
      <c r="A309" s="8" t="s">
        <v>97</v>
      </c>
      <c r="B309" s="20">
        <f>SUM('BE1:BE30'!B309)</f>
        <v>0</v>
      </c>
      <c r="C309" s="20" t="str">
        <f t="shared" ref="C309:C311" si="52">IF(B309&gt;0,D309/B309," ")</f>
        <v xml:space="preserve"> </v>
      </c>
      <c r="D309" s="20">
        <f>SUM('BE1:BE30'!D309)</f>
        <v>0</v>
      </c>
    </row>
    <row r="310" spans="1:4" s="18" customFormat="1" x14ac:dyDescent="0.35">
      <c r="A310" s="8" t="s">
        <v>82</v>
      </c>
      <c r="B310" s="20">
        <f>SUM('BE1:BE30'!B310)</f>
        <v>0</v>
      </c>
      <c r="C310" s="20" t="str">
        <f t="shared" si="52"/>
        <v xml:space="preserve"> </v>
      </c>
      <c r="D310" s="20">
        <f>SUM('BE1:BE30'!D310)</f>
        <v>0</v>
      </c>
    </row>
    <row r="311" spans="1:4" s="18" customFormat="1" x14ac:dyDescent="0.35">
      <c r="A311" s="8" t="s">
        <v>83</v>
      </c>
      <c r="B311" s="20">
        <f>SUM('BE1:BE30'!B311)</f>
        <v>0</v>
      </c>
      <c r="C311" s="20" t="str">
        <f t="shared" si="52"/>
        <v xml:space="preserve"> </v>
      </c>
      <c r="D311" s="20">
        <f>SUM('BE1:BE30'!D311)</f>
        <v>0</v>
      </c>
    </row>
    <row r="312" spans="1:4" s="18" customFormat="1" x14ac:dyDescent="0.35">
      <c r="A312" s="5" t="s">
        <v>84</v>
      </c>
      <c r="B312" s="182"/>
      <c r="C312" s="182"/>
      <c r="D312" s="182"/>
    </row>
    <row r="313" spans="1:4" s="18" customFormat="1" x14ac:dyDescent="0.35">
      <c r="A313" s="8" t="s">
        <v>85</v>
      </c>
      <c r="B313" s="20">
        <f>SUM('BE1:BE30'!B313)</f>
        <v>0</v>
      </c>
      <c r="C313" s="20" t="str">
        <f t="shared" ref="C313:C317" si="53">IF(B313&gt;0,D313/B313," ")</f>
        <v xml:space="preserve"> </v>
      </c>
      <c r="D313" s="20">
        <f>SUM('BE1:BE30'!D313)</f>
        <v>0</v>
      </c>
    </row>
    <row r="314" spans="1:4" s="18" customFormat="1" x14ac:dyDescent="0.35">
      <c r="A314" s="8" t="s">
        <v>86</v>
      </c>
      <c r="B314" s="20">
        <f>SUM('BE1:BE30'!B314)</f>
        <v>0</v>
      </c>
      <c r="C314" s="20" t="str">
        <f t="shared" si="53"/>
        <v xml:space="preserve"> </v>
      </c>
      <c r="D314" s="20">
        <f>SUM('BE1:BE30'!D314)</f>
        <v>0</v>
      </c>
    </row>
    <row r="315" spans="1:4" s="18" customFormat="1" x14ac:dyDescent="0.35">
      <c r="A315" s="8" t="s">
        <v>87</v>
      </c>
      <c r="B315" s="20">
        <f>SUM('BE1:BE30'!B315)</f>
        <v>0</v>
      </c>
      <c r="C315" s="20" t="str">
        <f t="shared" si="53"/>
        <v xml:space="preserve"> </v>
      </c>
      <c r="D315" s="20">
        <f>SUM('BE1:BE30'!D315)</f>
        <v>0</v>
      </c>
    </row>
    <row r="316" spans="1:4" s="18" customFormat="1" x14ac:dyDescent="0.35">
      <c r="A316" s="8" t="s">
        <v>88</v>
      </c>
      <c r="B316" s="20">
        <f>SUM('BE1:BE30'!B316)</f>
        <v>0</v>
      </c>
      <c r="C316" s="20" t="str">
        <f t="shared" si="53"/>
        <v xml:space="preserve"> </v>
      </c>
      <c r="D316" s="20">
        <f>SUM('BE1:BE30'!D316)</f>
        <v>0</v>
      </c>
    </row>
    <row r="317" spans="1:4" s="18" customFormat="1" ht="29" x14ac:dyDescent="0.35">
      <c r="A317" s="8" t="s">
        <v>89</v>
      </c>
      <c r="B317" s="20">
        <f>SUM('BE1:BE30'!B317)</f>
        <v>0</v>
      </c>
      <c r="C317" s="20" t="str">
        <f t="shared" si="53"/>
        <v xml:space="preserve"> </v>
      </c>
      <c r="D317" s="20">
        <f>SUM('BE1:BE30'!D317)</f>
        <v>0</v>
      </c>
    </row>
    <row r="318" spans="1:4" s="18" customFormat="1" ht="15" customHeight="1" x14ac:dyDescent="0.35">
      <c r="A318" s="4" t="s">
        <v>90</v>
      </c>
      <c r="B318" s="181"/>
      <c r="C318" s="181"/>
      <c r="D318" s="181"/>
    </row>
    <row r="319" spans="1:4" s="18" customFormat="1" ht="15" customHeight="1" x14ac:dyDescent="0.35">
      <c r="A319" s="9" t="s">
        <v>98</v>
      </c>
      <c r="B319" s="20">
        <f>SUM('BE1:BE30'!B319)</f>
        <v>0</v>
      </c>
      <c r="C319" s="20" t="str">
        <f t="shared" ref="C319" si="54">IF(B319&gt;0,D319/B319," ")</f>
        <v xml:space="preserve"> </v>
      </c>
      <c r="D319" s="20">
        <f>SUM('BE1:BE30'!D319)</f>
        <v>0</v>
      </c>
    </row>
    <row r="320" spans="1:4" s="18" customFormat="1" ht="15" customHeight="1" x14ac:dyDescent="0.35">
      <c r="A320" s="9"/>
      <c r="B320" s="23"/>
      <c r="C320" s="23"/>
      <c r="D320" s="23"/>
    </row>
    <row r="321" spans="1:4" s="18" customFormat="1" ht="15" customHeight="1" x14ac:dyDescent="0.35">
      <c r="A321" s="10" t="s">
        <v>92</v>
      </c>
      <c r="B321" s="24"/>
      <c r="C321" s="24"/>
      <c r="D321" s="24">
        <f>SUM(D297:D303,D307:D317)</f>
        <v>0</v>
      </c>
    </row>
    <row r="322" spans="1:4" s="18" customFormat="1" ht="15" customHeight="1" x14ac:dyDescent="0.35">
      <c r="A322" s="10" t="s">
        <v>93</v>
      </c>
      <c r="B322" s="24"/>
      <c r="C322" s="24"/>
      <c r="D322" s="24">
        <f>SUM(D297:D319)</f>
        <v>0</v>
      </c>
    </row>
    <row r="323" spans="1:4" s="18" customFormat="1" ht="15" customHeight="1" x14ac:dyDescent="0.35">
      <c r="A323" s="11"/>
      <c r="B323" s="27"/>
      <c r="C323" s="27"/>
      <c r="D323" s="27"/>
    </row>
    <row r="324" spans="1:4" s="18" customFormat="1" ht="15" customHeight="1" x14ac:dyDescent="0.35">
      <c r="A324" s="4" t="str">
        <f>"E. INDIRECT COSTS ("&amp;TEXT(Instructions!$C$11,"0%")&amp;" * (A+C))"</f>
        <v>E. INDIRECT COSTS (25% * (A+C))</v>
      </c>
      <c r="B324" s="22"/>
      <c r="C324" s="22"/>
      <c r="D324" s="22">
        <f>D321*Instructions!$C$11</f>
        <v>0</v>
      </c>
    </row>
    <row r="325" spans="1:4" s="18" customFormat="1" ht="15" customHeight="1" x14ac:dyDescent="0.35">
      <c r="A325" s="1"/>
      <c r="B325" s="27"/>
      <c r="C325" s="27"/>
      <c r="D325" s="27"/>
    </row>
    <row r="326" spans="1:4" s="18" customFormat="1" ht="15" customHeight="1" x14ac:dyDescent="0.35">
      <c r="A326" s="4" t="s">
        <v>94</v>
      </c>
      <c r="B326" s="24"/>
      <c r="C326" s="24"/>
      <c r="D326" s="24">
        <f>D322+D324</f>
        <v>0</v>
      </c>
    </row>
    <row r="327" spans="1:4" s="18" customFormat="1" ht="15" customHeight="1" x14ac:dyDescent="0.35">
      <c r="A327" s="3"/>
      <c r="B327" s="28"/>
      <c r="C327" s="28"/>
      <c r="D327" s="28"/>
    </row>
    <row r="328" spans="1:4" s="18" customFormat="1" ht="15" customHeight="1" x14ac:dyDescent="0.35">
      <c r="A328" s="2"/>
      <c r="B328" s="21"/>
      <c r="C328" s="29"/>
      <c r="D328" s="21"/>
    </row>
    <row r="329" spans="1:4" s="18" customFormat="1" ht="15" customHeight="1" x14ac:dyDescent="0.35">
      <c r="A329" s="248" t="str">
        <f>"COSTS OF WORK PACKAGE "&amp;'WP list'!B15&amp;" "&amp;'WP list'!C15</f>
        <v xml:space="preserve">COSTS OF WORK PACKAGE WP9 </v>
      </c>
      <c r="B329" s="248"/>
      <c r="C329" s="248"/>
      <c r="D329" s="248"/>
    </row>
    <row r="330" spans="1:4" s="18" customFormat="1" ht="15" customHeight="1" x14ac:dyDescent="0.35">
      <c r="A330" s="3"/>
      <c r="B330" s="25"/>
      <c r="C330" s="25"/>
      <c r="D330" s="25"/>
    </row>
    <row r="331" spans="1:4" s="18" customFormat="1" ht="15" customHeight="1" x14ac:dyDescent="0.35">
      <c r="A331" s="4" t="s">
        <v>68</v>
      </c>
      <c r="B331" s="22"/>
      <c r="C331" s="22"/>
      <c r="D331" s="22"/>
    </row>
    <row r="332" spans="1:4" s="18" customFormat="1" ht="15" customHeight="1" x14ac:dyDescent="0.35">
      <c r="A332" s="5" t="s">
        <v>69</v>
      </c>
      <c r="B332" s="23"/>
      <c r="C332" s="23"/>
      <c r="D332" s="23"/>
    </row>
    <row r="333" spans="1:4" s="18" customFormat="1" ht="15" customHeight="1" x14ac:dyDescent="0.35">
      <c r="A333" s="6" t="s">
        <v>70</v>
      </c>
      <c r="B333" s="20">
        <f>SUM('BE1:BE30'!B333)</f>
        <v>0</v>
      </c>
      <c r="C333" s="20" t="str">
        <f t="shared" ref="C333:C339" si="55">IF(B333&gt;0,D333/B333," ")</f>
        <v xml:space="preserve"> </v>
      </c>
      <c r="D333" s="20">
        <f>SUM('BE1:BE30'!D333)</f>
        <v>0</v>
      </c>
    </row>
    <row r="334" spans="1:4" s="18" customFormat="1" ht="15" customHeight="1" x14ac:dyDescent="0.35">
      <c r="A334" s="6" t="s">
        <v>71</v>
      </c>
      <c r="B334" s="20">
        <f>SUM('BE1:BE30'!B334)</f>
        <v>0</v>
      </c>
      <c r="C334" s="20" t="str">
        <f t="shared" si="55"/>
        <v xml:space="preserve"> </v>
      </c>
      <c r="D334" s="20">
        <f>SUM('BE1:BE30'!D334)</f>
        <v>0</v>
      </c>
    </row>
    <row r="335" spans="1:4" s="18" customFormat="1" ht="15" customHeight="1" x14ac:dyDescent="0.35">
      <c r="A335" s="6" t="s">
        <v>72</v>
      </c>
      <c r="B335" s="20">
        <f>SUM('BE1:BE30'!B335)</f>
        <v>0</v>
      </c>
      <c r="C335" s="20" t="str">
        <f t="shared" si="55"/>
        <v xml:space="preserve"> </v>
      </c>
      <c r="D335" s="20">
        <f>SUM('BE1:BE30'!D335)</f>
        <v>0</v>
      </c>
    </row>
    <row r="336" spans="1:4" s="18" customFormat="1" ht="15" customHeight="1" x14ac:dyDescent="0.35">
      <c r="A336" s="6" t="s">
        <v>73</v>
      </c>
      <c r="B336" s="20">
        <f>SUM('BE1:BE30'!B336)</f>
        <v>0</v>
      </c>
      <c r="C336" s="20" t="str">
        <f t="shared" si="55"/>
        <v xml:space="preserve"> </v>
      </c>
      <c r="D336" s="20">
        <f>SUM('BE1:BE30'!D336)</f>
        <v>0</v>
      </c>
    </row>
    <row r="337" spans="1:4" s="18" customFormat="1" ht="15" customHeight="1" x14ac:dyDescent="0.35">
      <c r="A337" s="6" t="s">
        <v>74</v>
      </c>
      <c r="B337" s="20">
        <f>SUM('BE1:BE30'!B337)</f>
        <v>0</v>
      </c>
      <c r="C337" s="20" t="str">
        <f t="shared" si="55"/>
        <v xml:space="preserve"> </v>
      </c>
      <c r="D337" s="20">
        <f>SUM('BE1:BE30'!D337)</f>
        <v>0</v>
      </c>
    </row>
    <row r="338" spans="1:4" s="18" customFormat="1" ht="15" customHeight="1" x14ac:dyDescent="0.35">
      <c r="A338" s="5" t="s">
        <v>95</v>
      </c>
      <c r="B338" s="20">
        <f>SUM('BE1:BE30'!B338)</f>
        <v>0</v>
      </c>
      <c r="C338" s="20" t="str">
        <f t="shared" si="55"/>
        <v xml:space="preserve"> </v>
      </c>
      <c r="D338" s="20">
        <f>SUM('BE1:BE30'!D338)</f>
        <v>0</v>
      </c>
    </row>
    <row r="339" spans="1:4" s="18" customFormat="1" ht="15" customHeight="1" x14ac:dyDescent="0.35">
      <c r="A339" s="5" t="s">
        <v>96</v>
      </c>
      <c r="B339" s="20">
        <f>SUM('BE1:BE30'!B339)</f>
        <v>0</v>
      </c>
      <c r="C339" s="20" t="str">
        <f t="shared" si="55"/>
        <v xml:space="preserve"> </v>
      </c>
      <c r="D339" s="20">
        <f>SUM('BE1:BE30'!D339)</f>
        <v>0</v>
      </c>
    </row>
    <row r="340" spans="1:4" s="18" customFormat="1" ht="15" customHeight="1" x14ac:dyDescent="0.35">
      <c r="A340" s="4" t="s">
        <v>77</v>
      </c>
      <c r="B340" s="181"/>
      <c r="C340" s="181"/>
      <c r="D340" s="181"/>
    </row>
    <row r="341" spans="1:4" s="18" customFormat="1" ht="15" customHeight="1" x14ac:dyDescent="0.35">
      <c r="A341" s="7"/>
      <c r="B341" s="20">
        <f>SUM('BE1:BE30'!B341)</f>
        <v>0</v>
      </c>
      <c r="C341" s="20" t="str">
        <f t="shared" ref="C341" si="56">IF(B341&gt;0,D341/B341," ")</f>
        <v xml:space="preserve"> </v>
      </c>
      <c r="D341" s="20">
        <f>SUM('BE1:BE30'!D341)</f>
        <v>0</v>
      </c>
    </row>
    <row r="342" spans="1:4" s="18" customFormat="1" ht="15" customHeight="1" x14ac:dyDescent="0.35">
      <c r="A342" s="4" t="s">
        <v>78</v>
      </c>
      <c r="B342" s="181"/>
      <c r="C342" s="181"/>
      <c r="D342" s="181"/>
    </row>
    <row r="343" spans="1:4" s="18" customFormat="1" ht="15" customHeight="1" x14ac:dyDescent="0.35">
      <c r="A343" s="5" t="s">
        <v>79</v>
      </c>
      <c r="B343" s="20">
        <f>SUM('BE1:BE30'!B343)</f>
        <v>0</v>
      </c>
      <c r="C343" s="20" t="str">
        <f t="shared" ref="C343" si="57">IF(B343&gt;0,D343/B343," ")</f>
        <v xml:space="preserve"> </v>
      </c>
      <c r="D343" s="20">
        <f>SUM('BE1:BE30'!D343)</f>
        <v>0</v>
      </c>
    </row>
    <row r="344" spans="1:4" s="18" customFormat="1" ht="15" customHeight="1" x14ac:dyDescent="0.35">
      <c r="A344" s="5" t="s">
        <v>80</v>
      </c>
      <c r="B344" s="182"/>
      <c r="C344" s="182"/>
      <c r="D344" s="182"/>
    </row>
    <row r="345" spans="1:4" s="18" customFormat="1" ht="14.15" customHeight="1" x14ac:dyDescent="0.35">
      <c r="A345" s="8" t="s">
        <v>97</v>
      </c>
      <c r="B345" s="20">
        <f>SUM('BE1:BE30'!B345)</f>
        <v>0</v>
      </c>
      <c r="C345" s="20" t="str">
        <f t="shared" ref="C345:C347" si="58">IF(B345&gt;0,D345/B345," ")</f>
        <v xml:space="preserve"> </v>
      </c>
      <c r="D345" s="20">
        <f>SUM('BE1:BE30'!D345)</f>
        <v>0</v>
      </c>
    </row>
    <row r="346" spans="1:4" s="18" customFormat="1" ht="14.15" customHeight="1" x14ac:dyDescent="0.35">
      <c r="A346" s="8" t="s">
        <v>82</v>
      </c>
      <c r="B346" s="20">
        <f>SUM('BE1:BE30'!B346)</f>
        <v>0</v>
      </c>
      <c r="C346" s="20" t="str">
        <f t="shared" si="58"/>
        <v xml:space="preserve"> </v>
      </c>
      <c r="D346" s="20">
        <f>SUM('BE1:BE30'!D346)</f>
        <v>0</v>
      </c>
    </row>
    <row r="347" spans="1:4" s="18" customFormat="1" ht="14.15" customHeight="1" x14ac:dyDescent="0.35">
      <c r="A347" s="8" t="s">
        <v>83</v>
      </c>
      <c r="B347" s="20">
        <f>SUM('BE1:BE30'!B347)</f>
        <v>0</v>
      </c>
      <c r="C347" s="20" t="str">
        <f t="shared" si="58"/>
        <v xml:space="preserve"> </v>
      </c>
      <c r="D347" s="20">
        <f>SUM('BE1:BE30'!D347)</f>
        <v>0</v>
      </c>
    </row>
    <row r="348" spans="1:4" s="18" customFormat="1" ht="14.15" customHeight="1" x14ac:dyDescent="0.35">
      <c r="A348" s="5" t="s">
        <v>84</v>
      </c>
      <c r="B348" s="182"/>
      <c r="C348" s="182"/>
      <c r="D348" s="182"/>
    </row>
    <row r="349" spans="1:4" s="18" customFormat="1" ht="14.15" customHeight="1" x14ac:dyDescent="0.35">
      <c r="A349" s="8" t="s">
        <v>85</v>
      </c>
      <c r="B349" s="20">
        <f>SUM('BE1:BE30'!B349)</f>
        <v>0</v>
      </c>
      <c r="C349" s="20" t="str">
        <f t="shared" ref="C349:C353" si="59">IF(B349&gt;0,D349/B349," ")</f>
        <v xml:space="preserve"> </v>
      </c>
      <c r="D349" s="20">
        <f>SUM('BE1:BE30'!D349)</f>
        <v>0</v>
      </c>
    </row>
    <row r="350" spans="1:4" s="18" customFormat="1" ht="14.15" customHeight="1" x14ac:dyDescent="0.35">
      <c r="A350" s="8" t="s">
        <v>86</v>
      </c>
      <c r="B350" s="20">
        <f>SUM('BE1:BE30'!B350)</f>
        <v>0</v>
      </c>
      <c r="C350" s="20" t="str">
        <f t="shared" si="59"/>
        <v xml:space="preserve"> </v>
      </c>
      <c r="D350" s="20">
        <f>SUM('BE1:BE30'!D350)</f>
        <v>0</v>
      </c>
    </row>
    <row r="351" spans="1:4" s="18" customFormat="1" ht="14.15" customHeight="1" x14ac:dyDescent="0.35">
      <c r="A351" s="8" t="s">
        <v>87</v>
      </c>
      <c r="B351" s="20">
        <f>SUM('BE1:BE30'!B351)</f>
        <v>0</v>
      </c>
      <c r="C351" s="20" t="str">
        <f t="shared" si="59"/>
        <v xml:space="preserve"> </v>
      </c>
      <c r="D351" s="20">
        <f>SUM('BE1:BE30'!D351)</f>
        <v>0</v>
      </c>
    </row>
    <row r="352" spans="1:4" s="18" customFormat="1" ht="14.15" customHeight="1" x14ac:dyDescent="0.35">
      <c r="A352" s="8" t="s">
        <v>88</v>
      </c>
      <c r="B352" s="20">
        <f>SUM('BE1:BE30'!B352)</f>
        <v>0</v>
      </c>
      <c r="C352" s="20" t="str">
        <f t="shared" si="59"/>
        <v xml:space="preserve"> </v>
      </c>
      <c r="D352" s="20">
        <f>SUM('BE1:BE30'!D352)</f>
        <v>0</v>
      </c>
    </row>
    <row r="353" spans="1:4" s="18" customFormat="1" ht="14.15" customHeight="1" x14ac:dyDescent="0.35">
      <c r="A353" s="8" t="s">
        <v>89</v>
      </c>
      <c r="B353" s="20">
        <f>SUM('BE1:BE30'!B353)</f>
        <v>0</v>
      </c>
      <c r="C353" s="20" t="str">
        <f t="shared" si="59"/>
        <v xml:space="preserve"> </v>
      </c>
      <c r="D353" s="20">
        <f>SUM('BE1:BE30'!D353)</f>
        <v>0</v>
      </c>
    </row>
    <row r="354" spans="1:4" s="18" customFormat="1" ht="14.15" customHeight="1" x14ac:dyDescent="0.35">
      <c r="A354" s="4" t="s">
        <v>90</v>
      </c>
      <c r="B354" s="181"/>
      <c r="C354" s="181"/>
      <c r="D354" s="181"/>
    </row>
    <row r="355" spans="1:4" s="18" customFormat="1" ht="15" customHeight="1" x14ac:dyDescent="0.35">
      <c r="A355" s="9" t="s">
        <v>98</v>
      </c>
      <c r="B355" s="20">
        <f>SUM('BE1:BE30'!B355)</f>
        <v>0</v>
      </c>
      <c r="C355" s="20" t="str">
        <f t="shared" ref="C355" si="60">IF(B355&gt;0,D355/B355," ")</f>
        <v xml:space="preserve"> </v>
      </c>
      <c r="D355" s="20">
        <f>SUM('BE1:BE30'!D355)</f>
        <v>0</v>
      </c>
    </row>
    <row r="356" spans="1:4" s="18" customFormat="1" ht="15" customHeight="1" x14ac:dyDescent="0.35">
      <c r="A356" s="9"/>
      <c r="B356" s="23"/>
      <c r="C356" s="23"/>
      <c r="D356" s="23"/>
    </row>
    <row r="357" spans="1:4" s="18" customFormat="1" ht="15" customHeight="1" x14ac:dyDescent="0.35">
      <c r="A357" s="10" t="s">
        <v>92</v>
      </c>
      <c r="B357" s="24"/>
      <c r="C357" s="24"/>
      <c r="D357" s="24">
        <f>SUM(D333:D339,D343:D353)</f>
        <v>0</v>
      </c>
    </row>
    <row r="358" spans="1:4" s="18" customFormat="1" ht="15" customHeight="1" x14ac:dyDescent="0.35">
      <c r="A358" s="10" t="s">
        <v>93</v>
      </c>
      <c r="B358" s="24"/>
      <c r="C358" s="24"/>
      <c r="D358" s="24">
        <f>SUM(D333:D355)</f>
        <v>0</v>
      </c>
    </row>
    <row r="359" spans="1:4" s="18" customFormat="1" ht="15" customHeight="1" x14ac:dyDescent="0.35">
      <c r="A359" s="11"/>
      <c r="B359" s="27"/>
      <c r="C359" s="27"/>
      <c r="D359" s="27"/>
    </row>
    <row r="360" spans="1:4" s="18" customFormat="1" ht="15" customHeight="1" x14ac:dyDescent="0.35">
      <c r="A360" s="4" t="str">
        <f>"E. INDIRECT COSTS ("&amp;TEXT(Instructions!$C$11,"0%")&amp;" * (A+C))"</f>
        <v>E. INDIRECT COSTS (25% * (A+C))</v>
      </c>
      <c r="B360" s="22"/>
      <c r="C360" s="22"/>
      <c r="D360" s="22">
        <f>D357*Instructions!$C$11</f>
        <v>0</v>
      </c>
    </row>
    <row r="361" spans="1:4" s="18" customFormat="1" ht="15" customHeight="1" x14ac:dyDescent="0.35">
      <c r="A361" s="1"/>
      <c r="B361" s="27"/>
      <c r="C361" s="27"/>
      <c r="D361" s="27"/>
    </row>
    <row r="362" spans="1:4" s="18" customFormat="1" ht="15" customHeight="1" x14ac:dyDescent="0.35">
      <c r="A362" s="4" t="s">
        <v>94</v>
      </c>
      <c r="B362" s="24"/>
      <c r="C362" s="24"/>
      <c r="D362" s="24">
        <f>D358+D360</f>
        <v>0</v>
      </c>
    </row>
    <row r="363" spans="1:4" s="18" customFormat="1" ht="15" customHeight="1" x14ac:dyDescent="0.35">
      <c r="A363" s="3"/>
      <c r="B363" s="28"/>
      <c r="C363" s="28"/>
      <c r="D363" s="28"/>
    </row>
    <row r="364" spans="1:4" s="18" customFormat="1" ht="15" customHeight="1" x14ac:dyDescent="0.35">
      <c r="A364" s="2"/>
      <c r="B364" s="21"/>
      <c r="C364" s="29"/>
      <c r="D364" s="21"/>
    </row>
    <row r="365" spans="1:4" s="18" customFormat="1" ht="15" customHeight="1" x14ac:dyDescent="0.35">
      <c r="A365" s="248" t="str">
        <f>"COSTS OF WORK PACKAGE "&amp;'WP list'!B16&amp;" "&amp;'WP list'!C16</f>
        <v xml:space="preserve">COSTS OF WORK PACKAGE WP10 </v>
      </c>
      <c r="B365" s="248"/>
      <c r="C365" s="248"/>
      <c r="D365" s="248"/>
    </row>
    <row r="366" spans="1:4" s="18" customFormat="1" ht="15" customHeight="1" x14ac:dyDescent="0.35">
      <c r="A366" s="3"/>
      <c r="B366" s="25"/>
      <c r="C366" s="25"/>
      <c r="D366" s="25"/>
    </row>
    <row r="367" spans="1:4" s="18" customFormat="1" ht="15" customHeight="1" x14ac:dyDescent="0.35">
      <c r="A367" s="4" t="s">
        <v>68</v>
      </c>
      <c r="B367" s="22"/>
      <c r="C367" s="22"/>
      <c r="D367" s="22"/>
    </row>
    <row r="368" spans="1:4" s="18" customFormat="1" ht="15" customHeight="1" x14ac:dyDescent="0.35">
      <c r="A368" s="5" t="s">
        <v>69</v>
      </c>
      <c r="B368" s="23"/>
      <c r="C368" s="23"/>
      <c r="D368" s="23"/>
    </row>
    <row r="369" spans="1:4" s="18" customFormat="1" ht="15" customHeight="1" x14ac:dyDescent="0.35">
      <c r="A369" s="6" t="s">
        <v>70</v>
      </c>
      <c r="B369" s="20">
        <f>SUM('BE1:BE30'!B369)</f>
        <v>0</v>
      </c>
      <c r="C369" s="20" t="str">
        <f t="shared" ref="C369:C375" si="61">IF(B369&gt;0,D369/B369," ")</f>
        <v xml:space="preserve"> </v>
      </c>
      <c r="D369" s="20">
        <f>SUM('BE1:BE30'!D369)</f>
        <v>0</v>
      </c>
    </row>
    <row r="370" spans="1:4" s="18" customFormat="1" ht="15" customHeight="1" x14ac:dyDescent="0.35">
      <c r="A370" s="6" t="s">
        <v>71</v>
      </c>
      <c r="B370" s="20">
        <f>SUM('BE1:BE30'!B370)</f>
        <v>0</v>
      </c>
      <c r="C370" s="20" t="str">
        <f t="shared" si="61"/>
        <v xml:space="preserve"> </v>
      </c>
      <c r="D370" s="20">
        <f>SUM('BE1:BE30'!D370)</f>
        <v>0</v>
      </c>
    </row>
    <row r="371" spans="1:4" s="18" customFormat="1" ht="15" customHeight="1" x14ac:dyDescent="0.35">
      <c r="A371" s="6" t="s">
        <v>72</v>
      </c>
      <c r="B371" s="20">
        <f>SUM('BE1:BE30'!B371)</f>
        <v>0</v>
      </c>
      <c r="C371" s="20" t="str">
        <f t="shared" si="61"/>
        <v xml:space="preserve"> </v>
      </c>
      <c r="D371" s="20">
        <f>SUM('BE1:BE30'!D371)</f>
        <v>0</v>
      </c>
    </row>
    <row r="372" spans="1:4" s="18" customFormat="1" ht="15" customHeight="1" x14ac:dyDescent="0.35">
      <c r="A372" s="6" t="s">
        <v>73</v>
      </c>
      <c r="B372" s="20">
        <f>SUM('BE1:BE30'!B372)</f>
        <v>0</v>
      </c>
      <c r="C372" s="20" t="str">
        <f t="shared" si="61"/>
        <v xml:space="preserve"> </v>
      </c>
      <c r="D372" s="20">
        <f>SUM('BE1:BE30'!D372)</f>
        <v>0</v>
      </c>
    </row>
    <row r="373" spans="1:4" s="18" customFormat="1" ht="15" customHeight="1" x14ac:dyDescent="0.35">
      <c r="A373" s="6" t="s">
        <v>74</v>
      </c>
      <c r="B373" s="20">
        <f>SUM('BE1:BE30'!B373)</f>
        <v>0</v>
      </c>
      <c r="C373" s="20" t="str">
        <f t="shared" si="61"/>
        <v xml:space="preserve"> </v>
      </c>
      <c r="D373" s="20">
        <f>SUM('BE1:BE30'!D373)</f>
        <v>0</v>
      </c>
    </row>
    <row r="374" spans="1:4" s="18" customFormat="1" ht="15" customHeight="1" x14ac:dyDescent="0.35">
      <c r="A374" s="5" t="s">
        <v>95</v>
      </c>
      <c r="B374" s="20">
        <f>SUM('BE1:BE30'!B374)</f>
        <v>0</v>
      </c>
      <c r="C374" s="20" t="str">
        <f t="shared" si="61"/>
        <v xml:space="preserve"> </v>
      </c>
      <c r="D374" s="20">
        <f>SUM('BE1:BE30'!D374)</f>
        <v>0</v>
      </c>
    </row>
    <row r="375" spans="1:4" s="18" customFormat="1" ht="15" customHeight="1" x14ac:dyDescent="0.35">
      <c r="A375" s="5" t="s">
        <v>96</v>
      </c>
      <c r="B375" s="20">
        <f>SUM('BE1:BE30'!B375)</f>
        <v>0</v>
      </c>
      <c r="C375" s="20" t="str">
        <f t="shared" si="61"/>
        <v xml:space="preserve"> </v>
      </c>
      <c r="D375" s="20">
        <f>SUM('BE1:BE30'!D375)</f>
        <v>0</v>
      </c>
    </row>
    <row r="376" spans="1:4" s="18" customFormat="1" ht="15" customHeight="1" x14ac:dyDescent="0.35">
      <c r="A376" s="4" t="s">
        <v>77</v>
      </c>
      <c r="B376" s="181"/>
      <c r="C376" s="181"/>
      <c r="D376" s="181"/>
    </row>
    <row r="377" spans="1:4" s="18" customFormat="1" ht="15" customHeight="1" x14ac:dyDescent="0.35">
      <c r="A377" s="7"/>
      <c r="B377" s="20">
        <f>SUM('BE1:BE30'!B377)</f>
        <v>0</v>
      </c>
      <c r="C377" s="20" t="str">
        <f t="shared" ref="C377" si="62">IF(B377&gt;0,D377/B377," ")</f>
        <v xml:space="preserve"> </v>
      </c>
      <c r="D377" s="20">
        <f>SUM('BE1:BE30'!D377)</f>
        <v>0</v>
      </c>
    </row>
    <row r="378" spans="1:4" s="18" customFormat="1" ht="15" customHeight="1" x14ac:dyDescent="0.35">
      <c r="A378" s="4" t="s">
        <v>78</v>
      </c>
      <c r="B378" s="181"/>
      <c r="C378" s="181"/>
      <c r="D378" s="181"/>
    </row>
    <row r="379" spans="1:4" s="18" customFormat="1" ht="15" customHeight="1" x14ac:dyDescent="0.35">
      <c r="A379" s="5" t="s">
        <v>79</v>
      </c>
      <c r="B379" s="20">
        <f>SUM('BE1:BE30'!B379)</f>
        <v>0</v>
      </c>
      <c r="C379" s="20" t="str">
        <f t="shared" ref="C379" si="63">IF(B379&gt;0,D379/B379," ")</f>
        <v xml:space="preserve"> </v>
      </c>
      <c r="D379" s="20">
        <f>SUM('BE1:BE30'!D379)</f>
        <v>0</v>
      </c>
    </row>
    <row r="380" spans="1:4" s="18" customFormat="1" ht="15" customHeight="1" x14ac:dyDescent="0.35">
      <c r="A380" s="5" t="s">
        <v>80</v>
      </c>
      <c r="B380" s="182"/>
      <c r="C380" s="182"/>
      <c r="D380" s="182"/>
    </row>
    <row r="381" spans="1:4" s="18" customFormat="1" ht="29" x14ac:dyDescent="0.35">
      <c r="A381" s="8" t="s">
        <v>97</v>
      </c>
      <c r="B381" s="20">
        <f>SUM('BE1:BE30'!B381)</f>
        <v>0</v>
      </c>
      <c r="C381" s="20" t="str">
        <f t="shared" ref="C381:C383" si="64">IF(B381&gt;0,D381/B381," ")</f>
        <v xml:space="preserve"> </v>
      </c>
      <c r="D381" s="20">
        <f>SUM('BE1:BE30'!D381)</f>
        <v>0</v>
      </c>
    </row>
    <row r="382" spans="1:4" s="18" customFormat="1" x14ac:dyDescent="0.35">
      <c r="A382" s="8" t="s">
        <v>82</v>
      </c>
      <c r="B382" s="20">
        <f>SUM('BE1:BE30'!B382)</f>
        <v>0</v>
      </c>
      <c r="C382" s="20" t="str">
        <f t="shared" si="64"/>
        <v xml:space="preserve"> </v>
      </c>
      <c r="D382" s="20">
        <f>SUM('BE1:BE30'!D382)</f>
        <v>0</v>
      </c>
    </row>
    <row r="383" spans="1:4" s="18" customFormat="1" x14ac:dyDescent="0.35">
      <c r="A383" s="8" t="s">
        <v>83</v>
      </c>
      <c r="B383" s="20">
        <f>SUM('BE1:BE30'!B383)</f>
        <v>0</v>
      </c>
      <c r="C383" s="20" t="str">
        <f t="shared" si="64"/>
        <v xml:space="preserve"> </v>
      </c>
      <c r="D383" s="20">
        <f>SUM('BE1:BE30'!D383)</f>
        <v>0</v>
      </c>
    </row>
    <row r="384" spans="1:4" s="18" customFormat="1" x14ac:dyDescent="0.35">
      <c r="A384" s="5" t="s">
        <v>84</v>
      </c>
      <c r="B384" s="182"/>
      <c r="C384" s="182"/>
      <c r="D384" s="182"/>
    </row>
    <row r="385" spans="1:4" s="18" customFormat="1" x14ac:dyDescent="0.35">
      <c r="A385" s="8" t="s">
        <v>85</v>
      </c>
      <c r="B385" s="20">
        <f>SUM('BE1:BE30'!B385)</f>
        <v>0</v>
      </c>
      <c r="C385" s="20" t="str">
        <f t="shared" ref="C385:C389" si="65">IF(B385&gt;0,D385/B385," ")</f>
        <v xml:space="preserve"> </v>
      </c>
      <c r="D385" s="20">
        <f>SUM('BE1:BE30'!D385)</f>
        <v>0</v>
      </c>
    </row>
    <row r="386" spans="1:4" s="18" customFormat="1" x14ac:dyDescent="0.35">
      <c r="A386" s="8" t="s">
        <v>86</v>
      </c>
      <c r="B386" s="20">
        <f>SUM('BE1:BE30'!B386)</f>
        <v>0</v>
      </c>
      <c r="C386" s="20" t="str">
        <f t="shared" si="65"/>
        <v xml:space="preserve"> </v>
      </c>
      <c r="D386" s="20">
        <f>SUM('BE1:BE30'!D386)</f>
        <v>0</v>
      </c>
    </row>
    <row r="387" spans="1:4" s="18" customFormat="1" x14ac:dyDescent="0.35">
      <c r="A387" s="8" t="s">
        <v>87</v>
      </c>
      <c r="B387" s="20">
        <f>SUM('BE1:BE30'!B387)</f>
        <v>0</v>
      </c>
      <c r="C387" s="20" t="str">
        <f t="shared" si="65"/>
        <v xml:space="preserve"> </v>
      </c>
      <c r="D387" s="20">
        <f>SUM('BE1:BE30'!D387)</f>
        <v>0</v>
      </c>
    </row>
    <row r="388" spans="1:4" s="18" customFormat="1" x14ac:dyDescent="0.35">
      <c r="A388" s="8" t="s">
        <v>88</v>
      </c>
      <c r="B388" s="20">
        <f>SUM('BE1:BE30'!B388)</f>
        <v>0</v>
      </c>
      <c r="C388" s="20" t="str">
        <f t="shared" si="65"/>
        <v xml:space="preserve"> </v>
      </c>
      <c r="D388" s="20">
        <f>SUM('BE1:BE30'!D388)</f>
        <v>0</v>
      </c>
    </row>
    <row r="389" spans="1:4" s="18" customFormat="1" ht="29" x14ac:dyDescent="0.35">
      <c r="A389" s="8" t="s">
        <v>89</v>
      </c>
      <c r="B389" s="20">
        <f>SUM('BE1:BE30'!B389)</f>
        <v>0</v>
      </c>
      <c r="C389" s="20" t="str">
        <f t="shared" si="65"/>
        <v xml:space="preserve"> </v>
      </c>
      <c r="D389" s="20">
        <f>SUM('BE1:BE30'!D389)</f>
        <v>0</v>
      </c>
    </row>
    <row r="390" spans="1:4" s="18" customFormat="1" x14ac:dyDescent="0.35">
      <c r="A390" s="4" t="s">
        <v>90</v>
      </c>
      <c r="B390" s="181"/>
      <c r="C390" s="181"/>
      <c r="D390" s="181"/>
    </row>
    <row r="391" spans="1:4" s="18" customFormat="1" ht="15" customHeight="1" x14ac:dyDescent="0.35">
      <c r="A391" s="9" t="s">
        <v>98</v>
      </c>
      <c r="B391" s="20">
        <f>SUM('BE1:BE30'!B391)</f>
        <v>0</v>
      </c>
      <c r="C391" s="20" t="str">
        <f t="shared" ref="C391" si="66">IF(B391&gt;0,D391/B391," ")</f>
        <v xml:space="preserve"> </v>
      </c>
      <c r="D391" s="20">
        <f>SUM('BE1:BE30'!D391)</f>
        <v>0</v>
      </c>
    </row>
    <row r="392" spans="1:4" s="18" customFormat="1" ht="15" customHeight="1" x14ac:dyDescent="0.35">
      <c r="A392" s="9"/>
      <c r="B392" s="23"/>
      <c r="C392" s="23"/>
      <c r="D392" s="23"/>
    </row>
    <row r="393" spans="1:4" s="18" customFormat="1" ht="15" customHeight="1" x14ac:dyDescent="0.35">
      <c r="A393" s="10" t="s">
        <v>92</v>
      </c>
      <c r="B393" s="24"/>
      <c r="C393" s="24"/>
      <c r="D393" s="24">
        <f>SUM(D369:D375,D379:D389)</f>
        <v>0</v>
      </c>
    </row>
    <row r="394" spans="1:4" s="18" customFormat="1" ht="15" customHeight="1" x14ac:dyDescent="0.35">
      <c r="A394" s="10" t="s">
        <v>93</v>
      </c>
      <c r="B394" s="24"/>
      <c r="C394" s="24"/>
      <c r="D394" s="24">
        <f>SUM(D369:D391)</f>
        <v>0</v>
      </c>
    </row>
    <row r="395" spans="1:4" s="18" customFormat="1" ht="15" customHeight="1" x14ac:dyDescent="0.35">
      <c r="A395" s="11"/>
      <c r="B395" s="27"/>
      <c r="C395" s="27"/>
      <c r="D395" s="27"/>
    </row>
    <row r="396" spans="1:4" s="18" customFormat="1" ht="15" customHeight="1" x14ac:dyDescent="0.35">
      <c r="A396" s="4" t="str">
        <f>"E. INDIRECT COSTS ("&amp;TEXT(Instructions!$C$11,"0%")&amp;" * (A+C))"</f>
        <v>E. INDIRECT COSTS (25% * (A+C))</v>
      </c>
      <c r="B396" s="22"/>
      <c r="C396" s="22"/>
      <c r="D396" s="22">
        <f>D393*Instructions!$C$11</f>
        <v>0</v>
      </c>
    </row>
    <row r="397" spans="1:4" s="18" customFormat="1" ht="15" customHeight="1" x14ac:dyDescent="0.35">
      <c r="A397" s="1"/>
      <c r="B397" s="27"/>
      <c r="C397" s="27"/>
      <c r="D397" s="27"/>
    </row>
    <row r="398" spans="1:4" s="18" customFormat="1" ht="15" customHeight="1" x14ac:dyDescent="0.35">
      <c r="A398" s="4" t="s">
        <v>94</v>
      </c>
      <c r="B398" s="24"/>
      <c r="C398" s="24"/>
      <c r="D398" s="24">
        <f>D394+D396</f>
        <v>0</v>
      </c>
    </row>
    <row r="399" spans="1:4" s="18" customFormat="1" ht="15" customHeight="1" x14ac:dyDescent="0.35">
      <c r="A399" s="3"/>
      <c r="B399" s="28"/>
      <c r="C399" s="28"/>
      <c r="D399" s="28"/>
    </row>
    <row r="400" spans="1:4" s="18" customFormat="1" ht="15" customHeight="1" x14ac:dyDescent="0.35">
      <c r="A400" s="2"/>
      <c r="B400" s="21"/>
      <c r="C400" s="29"/>
      <c r="D400" s="21"/>
    </row>
    <row r="401" spans="1:4" s="18" customFormat="1" ht="15" customHeight="1" x14ac:dyDescent="0.35">
      <c r="A401" s="248" t="str">
        <f>"COSTS OF WORK PACKAGE "&amp;'WP list'!B17&amp;" "&amp;'WP list'!C17</f>
        <v xml:space="preserve">COSTS OF WORK PACKAGE WP11 </v>
      </c>
      <c r="B401" s="248"/>
      <c r="C401" s="248"/>
      <c r="D401" s="248"/>
    </row>
    <row r="402" spans="1:4" s="18" customFormat="1" ht="15" customHeight="1" x14ac:dyDescent="0.35">
      <c r="A402" s="3"/>
      <c r="B402" s="25"/>
      <c r="C402" s="25"/>
      <c r="D402" s="25"/>
    </row>
    <row r="403" spans="1:4" s="18" customFormat="1" ht="15" customHeight="1" x14ac:dyDescent="0.35">
      <c r="A403" s="4" t="s">
        <v>68</v>
      </c>
      <c r="B403" s="22"/>
      <c r="C403" s="22"/>
      <c r="D403" s="22"/>
    </row>
    <row r="404" spans="1:4" s="18" customFormat="1" ht="15" customHeight="1" x14ac:dyDescent="0.35">
      <c r="A404" s="5" t="s">
        <v>69</v>
      </c>
      <c r="B404" s="23"/>
      <c r="C404" s="23"/>
      <c r="D404" s="23"/>
    </row>
    <row r="405" spans="1:4" s="18" customFormat="1" ht="15" customHeight="1" x14ac:dyDescent="0.35">
      <c r="A405" s="6" t="s">
        <v>70</v>
      </c>
      <c r="B405" s="20">
        <f>SUM('BE1:BE30'!B405)</f>
        <v>0</v>
      </c>
      <c r="C405" s="20" t="str">
        <f t="shared" ref="C405:C411" si="67">IF(B405&gt;0,D405/B405," ")</f>
        <v xml:space="preserve"> </v>
      </c>
      <c r="D405" s="20">
        <f>SUM('BE1:BE30'!D405)</f>
        <v>0</v>
      </c>
    </row>
    <row r="406" spans="1:4" s="18" customFormat="1" ht="15" customHeight="1" x14ac:dyDescent="0.35">
      <c r="A406" s="6" t="s">
        <v>71</v>
      </c>
      <c r="B406" s="20">
        <f>SUM('BE1:BE30'!B406)</f>
        <v>0</v>
      </c>
      <c r="C406" s="20" t="str">
        <f t="shared" si="67"/>
        <v xml:space="preserve"> </v>
      </c>
      <c r="D406" s="20">
        <f>SUM('BE1:BE30'!D406)</f>
        <v>0</v>
      </c>
    </row>
    <row r="407" spans="1:4" s="18" customFormat="1" ht="15" customHeight="1" x14ac:dyDescent="0.35">
      <c r="A407" s="6" t="s">
        <v>72</v>
      </c>
      <c r="B407" s="20">
        <f>SUM('BE1:BE30'!B407)</f>
        <v>0</v>
      </c>
      <c r="C407" s="20" t="str">
        <f t="shared" si="67"/>
        <v xml:space="preserve"> </v>
      </c>
      <c r="D407" s="20">
        <f>SUM('BE1:BE30'!D407)</f>
        <v>0</v>
      </c>
    </row>
    <row r="408" spans="1:4" s="18" customFormat="1" ht="15" customHeight="1" x14ac:dyDescent="0.35">
      <c r="A408" s="6" t="s">
        <v>73</v>
      </c>
      <c r="B408" s="20">
        <f>SUM('BE1:BE30'!B408)</f>
        <v>0</v>
      </c>
      <c r="C408" s="20" t="str">
        <f t="shared" si="67"/>
        <v xml:space="preserve"> </v>
      </c>
      <c r="D408" s="20">
        <f>SUM('BE1:BE30'!D408)</f>
        <v>0</v>
      </c>
    </row>
    <row r="409" spans="1:4" s="18" customFormat="1" ht="15" customHeight="1" x14ac:dyDescent="0.35">
      <c r="A409" s="6" t="s">
        <v>74</v>
      </c>
      <c r="B409" s="20">
        <f>SUM('BE1:BE30'!B409)</f>
        <v>0</v>
      </c>
      <c r="C409" s="20" t="str">
        <f t="shared" si="67"/>
        <v xml:space="preserve"> </v>
      </c>
      <c r="D409" s="20">
        <f>SUM('BE1:BE30'!D409)</f>
        <v>0</v>
      </c>
    </row>
    <row r="410" spans="1:4" s="18" customFormat="1" ht="15" customHeight="1" x14ac:dyDescent="0.35">
      <c r="A410" s="5" t="s">
        <v>95</v>
      </c>
      <c r="B410" s="20">
        <f>SUM('BE1:BE30'!B410)</f>
        <v>0</v>
      </c>
      <c r="C410" s="20" t="str">
        <f t="shared" si="67"/>
        <v xml:space="preserve"> </v>
      </c>
      <c r="D410" s="20">
        <f>SUM('BE1:BE30'!D410)</f>
        <v>0</v>
      </c>
    </row>
    <row r="411" spans="1:4" s="18" customFormat="1" ht="15" customHeight="1" x14ac:dyDescent="0.35">
      <c r="A411" s="5" t="s">
        <v>96</v>
      </c>
      <c r="B411" s="20">
        <f>SUM('BE1:BE30'!B411)</f>
        <v>0</v>
      </c>
      <c r="C411" s="20" t="str">
        <f t="shared" si="67"/>
        <v xml:space="preserve"> </v>
      </c>
      <c r="D411" s="20">
        <f>SUM('BE1:BE30'!D411)</f>
        <v>0</v>
      </c>
    </row>
    <row r="412" spans="1:4" s="18" customFormat="1" ht="15" customHeight="1" x14ac:dyDescent="0.35">
      <c r="A412" s="4" t="s">
        <v>77</v>
      </c>
      <c r="B412" s="181"/>
      <c r="C412" s="181"/>
      <c r="D412" s="181"/>
    </row>
    <row r="413" spans="1:4" s="18" customFormat="1" ht="15" customHeight="1" x14ac:dyDescent="0.35">
      <c r="A413" s="7"/>
      <c r="B413" s="20">
        <f>SUM('BE1:BE30'!B413)</f>
        <v>0</v>
      </c>
      <c r="C413" s="20" t="str">
        <f t="shared" ref="C413" si="68">IF(B413&gt;0,D413/B413," ")</f>
        <v xml:space="preserve"> </v>
      </c>
      <c r="D413" s="20">
        <f>SUM('BE1:BE30'!D413)</f>
        <v>0</v>
      </c>
    </row>
    <row r="414" spans="1:4" s="18" customFormat="1" ht="15" customHeight="1" x14ac:dyDescent="0.35">
      <c r="A414" s="4" t="s">
        <v>78</v>
      </c>
      <c r="B414" s="181"/>
      <c r="C414" s="181"/>
      <c r="D414" s="181"/>
    </row>
    <row r="415" spans="1:4" s="18" customFormat="1" ht="15" customHeight="1" x14ac:dyDescent="0.35">
      <c r="A415" s="5" t="s">
        <v>79</v>
      </c>
      <c r="B415" s="20">
        <f>SUM('BE1:BE30'!B415)</f>
        <v>0</v>
      </c>
      <c r="C415" s="20" t="str">
        <f t="shared" ref="C415" si="69">IF(B415&gt;0,D415/B415," ")</f>
        <v xml:space="preserve"> </v>
      </c>
      <c r="D415" s="20">
        <f>SUM('BE1:BE30'!D415)</f>
        <v>0</v>
      </c>
    </row>
    <row r="416" spans="1:4" s="18" customFormat="1" ht="15" customHeight="1" x14ac:dyDescent="0.35">
      <c r="A416" s="5" t="s">
        <v>80</v>
      </c>
      <c r="B416" s="182"/>
      <c r="C416" s="182"/>
      <c r="D416" s="182"/>
    </row>
    <row r="417" spans="1:4" s="18" customFormat="1" ht="29" x14ac:dyDescent="0.35">
      <c r="A417" s="8" t="s">
        <v>97</v>
      </c>
      <c r="B417" s="20">
        <f>SUM('BE1:BE30'!B417)</f>
        <v>0</v>
      </c>
      <c r="C417" s="20" t="str">
        <f t="shared" ref="C417:C419" si="70">IF(B417&gt;0,D417/B417," ")</f>
        <v xml:space="preserve"> </v>
      </c>
      <c r="D417" s="20">
        <f>SUM('BE1:BE30'!D417)</f>
        <v>0</v>
      </c>
    </row>
    <row r="418" spans="1:4" s="18" customFormat="1" x14ac:dyDescent="0.35">
      <c r="A418" s="8" t="s">
        <v>82</v>
      </c>
      <c r="B418" s="20">
        <f>SUM('BE1:BE30'!B418)</f>
        <v>0</v>
      </c>
      <c r="C418" s="20" t="str">
        <f t="shared" si="70"/>
        <v xml:space="preserve"> </v>
      </c>
      <c r="D418" s="20">
        <f>SUM('BE1:BE30'!D418)</f>
        <v>0</v>
      </c>
    </row>
    <row r="419" spans="1:4" s="18" customFormat="1" x14ac:dyDescent="0.35">
      <c r="A419" s="8" t="s">
        <v>83</v>
      </c>
      <c r="B419" s="20">
        <f>SUM('BE1:BE30'!B419)</f>
        <v>0</v>
      </c>
      <c r="C419" s="20" t="str">
        <f t="shared" si="70"/>
        <v xml:space="preserve"> </v>
      </c>
      <c r="D419" s="20">
        <f>SUM('BE1:BE30'!D419)</f>
        <v>0</v>
      </c>
    </row>
    <row r="420" spans="1:4" s="18" customFormat="1" x14ac:dyDescent="0.35">
      <c r="A420" s="5" t="s">
        <v>84</v>
      </c>
      <c r="B420" s="182"/>
      <c r="C420" s="182"/>
      <c r="D420" s="182"/>
    </row>
    <row r="421" spans="1:4" s="18" customFormat="1" x14ac:dyDescent="0.35">
      <c r="A421" s="8" t="s">
        <v>85</v>
      </c>
      <c r="B421" s="20">
        <f>SUM('BE1:BE30'!B421)</f>
        <v>0</v>
      </c>
      <c r="C421" s="20" t="str">
        <f t="shared" ref="C421:C425" si="71">IF(B421&gt;0,D421/B421," ")</f>
        <v xml:space="preserve"> </v>
      </c>
      <c r="D421" s="20">
        <f>SUM('BE1:BE30'!D421)</f>
        <v>0</v>
      </c>
    </row>
    <row r="422" spans="1:4" s="18" customFormat="1" x14ac:dyDescent="0.35">
      <c r="A422" s="8" t="s">
        <v>86</v>
      </c>
      <c r="B422" s="20">
        <f>SUM('BE1:BE30'!B422)</f>
        <v>0</v>
      </c>
      <c r="C422" s="20" t="str">
        <f t="shared" si="71"/>
        <v xml:space="preserve"> </v>
      </c>
      <c r="D422" s="20">
        <f>SUM('BE1:BE30'!D422)</f>
        <v>0</v>
      </c>
    </row>
    <row r="423" spans="1:4" s="18" customFormat="1" x14ac:dyDescent="0.35">
      <c r="A423" s="8" t="s">
        <v>87</v>
      </c>
      <c r="B423" s="20">
        <f>SUM('BE1:BE30'!B423)</f>
        <v>0</v>
      </c>
      <c r="C423" s="20" t="str">
        <f t="shared" si="71"/>
        <v xml:space="preserve"> </v>
      </c>
      <c r="D423" s="20">
        <f>SUM('BE1:BE30'!D423)</f>
        <v>0</v>
      </c>
    </row>
    <row r="424" spans="1:4" s="18" customFormat="1" x14ac:dyDescent="0.35">
      <c r="A424" s="8" t="s">
        <v>88</v>
      </c>
      <c r="B424" s="20">
        <f>SUM('BE1:BE30'!B424)</f>
        <v>0</v>
      </c>
      <c r="C424" s="20" t="str">
        <f t="shared" si="71"/>
        <v xml:space="preserve"> </v>
      </c>
      <c r="D424" s="20">
        <f>SUM('BE1:BE30'!D424)</f>
        <v>0</v>
      </c>
    </row>
    <row r="425" spans="1:4" s="18" customFormat="1" ht="29" x14ac:dyDescent="0.35">
      <c r="A425" s="8" t="s">
        <v>89</v>
      </c>
      <c r="B425" s="20">
        <f>SUM('BE1:BE30'!B425)</f>
        <v>0</v>
      </c>
      <c r="C425" s="20" t="str">
        <f t="shared" si="71"/>
        <v xml:space="preserve"> </v>
      </c>
      <c r="D425" s="20">
        <f>SUM('BE1:BE30'!D425)</f>
        <v>0</v>
      </c>
    </row>
    <row r="426" spans="1:4" s="18" customFormat="1" ht="15" customHeight="1" x14ac:dyDescent="0.35">
      <c r="A426" s="4" t="s">
        <v>90</v>
      </c>
      <c r="B426" s="181"/>
      <c r="C426" s="181"/>
      <c r="D426" s="181"/>
    </row>
    <row r="427" spans="1:4" s="18" customFormat="1" ht="15" customHeight="1" x14ac:dyDescent="0.35">
      <c r="A427" s="9" t="s">
        <v>98</v>
      </c>
      <c r="B427" s="20">
        <f>SUM('BE1:BE30'!B427)</f>
        <v>0</v>
      </c>
      <c r="C427" s="20" t="str">
        <f t="shared" ref="C427" si="72">IF(B427&gt;0,D427/B427," ")</f>
        <v xml:space="preserve"> </v>
      </c>
      <c r="D427" s="20">
        <f>SUM('BE1:BE30'!D427)</f>
        <v>0</v>
      </c>
    </row>
    <row r="428" spans="1:4" s="18" customFormat="1" ht="15" customHeight="1" x14ac:dyDescent="0.35">
      <c r="A428" s="9"/>
      <c r="B428" s="23"/>
      <c r="C428" s="23"/>
      <c r="D428" s="23"/>
    </row>
    <row r="429" spans="1:4" s="18" customFormat="1" ht="15" customHeight="1" x14ac:dyDescent="0.35">
      <c r="A429" s="10" t="s">
        <v>92</v>
      </c>
      <c r="B429" s="24"/>
      <c r="C429" s="24"/>
      <c r="D429" s="24">
        <f>SUM(D405:D411,D415:D425)</f>
        <v>0</v>
      </c>
    </row>
    <row r="430" spans="1:4" s="18" customFormat="1" ht="15" customHeight="1" x14ac:dyDescent="0.35">
      <c r="A430" s="10" t="s">
        <v>93</v>
      </c>
      <c r="B430" s="24"/>
      <c r="C430" s="24"/>
      <c r="D430" s="24">
        <f>SUM(D405:D427)</f>
        <v>0</v>
      </c>
    </row>
    <row r="431" spans="1:4" s="18" customFormat="1" ht="15" customHeight="1" x14ac:dyDescent="0.35">
      <c r="A431" s="11"/>
      <c r="B431" s="27"/>
      <c r="C431" s="27"/>
      <c r="D431" s="27"/>
    </row>
    <row r="432" spans="1:4" s="18" customFormat="1" ht="15" customHeight="1" x14ac:dyDescent="0.35">
      <c r="A432" s="4" t="str">
        <f>"E. INDIRECT COSTS ("&amp;TEXT(Instructions!$C$11,"0%")&amp;" * (A+C))"</f>
        <v>E. INDIRECT COSTS (25% * (A+C))</v>
      </c>
      <c r="B432" s="22"/>
      <c r="C432" s="22"/>
      <c r="D432" s="22">
        <f>D429*Instructions!$C$11</f>
        <v>0</v>
      </c>
    </row>
    <row r="433" spans="1:4" s="18" customFormat="1" ht="15" customHeight="1" x14ac:dyDescent="0.35">
      <c r="A433" s="1"/>
      <c r="B433" s="27"/>
      <c r="C433" s="27"/>
      <c r="D433" s="27"/>
    </row>
    <row r="434" spans="1:4" s="18" customFormat="1" ht="15" customHeight="1" x14ac:dyDescent="0.35">
      <c r="A434" s="4" t="s">
        <v>94</v>
      </c>
      <c r="B434" s="24"/>
      <c r="C434" s="24"/>
      <c r="D434" s="24">
        <f>D430+D432</f>
        <v>0</v>
      </c>
    </row>
    <row r="435" spans="1:4" s="18" customFormat="1" ht="15" customHeight="1" x14ac:dyDescent="0.35">
      <c r="A435" s="3"/>
      <c r="B435" s="28"/>
      <c r="C435" s="28"/>
      <c r="D435" s="28"/>
    </row>
    <row r="436" spans="1:4" s="18" customFormat="1" ht="15" customHeight="1" x14ac:dyDescent="0.35">
      <c r="A436" s="2"/>
      <c r="B436" s="21"/>
      <c r="C436" s="29"/>
      <c r="D436" s="21"/>
    </row>
    <row r="437" spans="1:4" s="18" customFormat="1" ht="15" customHeight="1" x14ac:dyDescent="0.35">
      <c r="A437" s="248" t="str">
        <f>"COSTS OF WORK PACKAGE "&amp;'WP list'!B18&amp;" "&amp;'WP list'!C18</f>
        <v xml:space="preserve">COSTS OF WORK PACKAGE WP12 </v>
      </c>
      <c r="B437" s="248"/>
      <c r="C437" s="248"/>
      <c r="D437" s="248"/>
    </row>
    <row r="438" spans="1:4" s="18" customFormat="1" ht="15" customHeight="1" x14ac:dyDescent="0.35">
      <c r="A438" s="3"/>
      <c r="B438" s="25"/>
      <c r="C438" s="25"/>
      <c r="D438" s="25"/>
    </row>
    <row r="439" spans="1:4" s="18" customFormat="1" ht="15" customHeight="1" x14ac:dyDescent="0.35">
      <c r="A439" s="4" t="s">
        <v>68</v>
      </c>
      <c r="B439" s="22"/>
      <c r="C439" s="22"/>
      <c r="D439" s="22"/>
    </row>
    <row r="440" spans="1:4" s="18" customFormat="1" ht="15" customHeight="1" x14ac:dyDescent="0.35">
      <c r="A440" s="5" t="s">
        <v>69</v>
      </c>
      <c r="B440" s="23"/>
      <c r="C440" s="23"/>
      <c r="D440" s="23"/>
    </row>
    <row r="441" spans="1:4" s="18" customFormat="1" ht="15" customHeight="1" x14ac:dyDescent="0.35">
      <c r="A441" s="6" t="s">
        <v>70</v>
      </c>
      <c r="B441" s="20">
        <f>SUM('BE1:BE30'!B441)</f>
        <v>0</v>
      </c>
      <c r="C441" s="20" t="str">
        <f t="shared" ref="C441:C447" si="73">IF(B441&gt;0,D441/B441," ")</f>
        <v xml:space="preserve"> </v>
      </c>
      <c r="D441" s="20">
        <f>SUM('BE1:BE30'!D441)</f>
        <v>0</v>
      </c>
    </row>
    <row r="442" spans="1:4" s="18" customFormat="1" ht="15" customHeight="1" x14ac:dyDescent="0.35">
      <c r="A442" s="6" t="s">
        <v>71</v>
      </c>
      <c r="B442" s="20">
        <f>SUM('BE1:BE30'!B442)</f>
        <v>0</v>
      </c>
      <c r="C442" s="20" t="str">
        <f t="shared" si="73"/>
        <v xml:space="preserve"> </v>
      </c>
      <c r="D442" s="20">
        <f>SUM('BE1:BE30'!D442)</f>
        <v>0</v>
      </c>
    </row>
    <row r="443" spans="1:4" s="18" customFormat="1" ht="15" customHeight="1" x14ac:dyDescent="0.35">
      <c r="A443" s="6" t="s">
        <v>72</v>
      </c>
      <c r="B443" s="20">
        <f>SUM('BE1:BE30'!B443)</f>
        <v>0</v>
      </c>
      <c r="C443" s="20" t="str">
        <f t="shared" si="73"/>
        <v xml:space="preserve"> </v>
      </c>
      <c r="D443" s="20">
        <f>SUM('BE1:BE30'!D443)</f>
        <v>0</v>
      </c>
    </row>
    <row r="444" spans="1:4" s="18" customFormat="1" ht="15" customHeight="1" x14ac:dyDescent="0.35">
      <c r="A444" s="6" t="s">
        <v>73</v>
      </c>
      <c r="B444" s="20">
        <f>SUM('BE1:BE30'!B444)</f>
        <v>0</v>
      </c>
      <c r="C444" s="20" t="str">
        <f t="shared" si="73"/>
        <v xml:space="preserve"> </v>
      </c>
      <c r="D444" s="20">
        <f>SUM('BE1:BE30'!D444)</f>
        <v>0</v>
      </c>
    </row>
    <row r="445" spans="1:4" s="18" customFormat="1" ht="15" customHeight="1" x14ac:dyDescent="0.35">
      <c r="A445" s="6" t="s">
        <v>74</v>
      </c>
      <c r="B445" s="20">
        <f>SUM('BE1:BE30'!B445)</f>
        <v>0</v>
      </c>
      <c r="C445" s="20" t="str">
        <f t="shared" si="73"/>
        <v xml:space="preserve"> </v>
      </c>
      <c r="D445" s="20">
        <f>SUM('BE1:BE30'!D445)</f>
        <v>0</v>
      </c>
    </row>
    <row r="446" spans="1:4" s="18" customFormat="1" ht="15" customHeight="1" x14ac:dyDescent="0.35">
      <c r="A446" s="5" t="s">
        <v>95</v>
      </c>
      <c r="B446" s="20">
        <f>SUM('BE1:BE30'!B446)</f>
        <v>0</v>
      </c>
      <c r="C446" s="20" t="str">
        <f t="shared" si="73"/>
        <v xml:space="preserve"> </v>
      </c>
      <c r="D446" s="20">
        <f>SUM('BE1:BE30'!D446)</f>
        <v>0</v>
      </c>
    </row>
    <row r="447" spans="1:4" s="18" customFormat="1" ht="15" customHeight="1" x14ac:dyDescent="0.35">
      <c r="A447" s="5" t="s">
        <v>96</v>
      </c>
      <c r="B447" s="20">
        <f>SUM('BE1:BE30'!B447)</f>
        <v>0</v>
      </c>
      <c r="C447" s="20" t="str">
        <f t="shared" si="73"/>
        <v xml:space="preserve"> </v>
      </c>
      <c r="D447" s="20">
        <f>SUM('BE1:BE30'!D447)</f>
        <v>0</v>
      </c>
    </row>
    <row r="448" spans="1:4" s="18" customFormat="1" ht="15" customHeight="1" x14ac:dyDescent="0.35">
      <c r="A448" s="4" t="s">
        <v>77</v>
      </c>
      <c r="B448" s="181"/>
      <c r="C448" s="181"/>
      <c r="D448" s="181"/>
    </row>
    <row r="449" spans="1:4" s="18" customFormat="1" ht="15" customHeight="1" x14ac:dyDescent="0.35">
      <c r="A449" s="7"/>
      <c r="B449" s="20">
        <f>SUM('BE1:BE30'!B449)</f>
        <v>0</v>
      </c>
      <c r="C449" s="20" t="str">
        <f t="shared" ref="C449" si="74">IF(B449&gt;0,D449/B449," ")</f>
        <v xml:space="preserve"> </v>
      </c>
      <c r="D449" s="20">
        <f>SUM('BE1:BE30'!D449)</f>
        <v>0</v>
      </c>
    </row>
    <row r="450" spans="1:4" s="18" customFormat="1" ht="15" customHeight="1" x14ac:dyDescent="0.35">
      <c r="A450" s="4" t="s">
        <v>78</v>
      </c>
      <c r="B450" s="181"/>
      <c r="C450" s="181"/>
      <c r="D450" s="181"/>
    </row>
    <row r="451" spans="1:4" s="18" customFormat="1" ht="15" customHeight="1" x14ac:dyDescent="0.35">
      <c r="A451" s="5" t="s">
        <v>79</v>
      </c>
      <c r="B451" s="20">
        <f>SUM('BE1:BE30'!B451)</f>
        <v>0</v>
      </c>
      <c r="C451" s="20" t="str">
        <f t="shared" ref="C451" si="75">IF(B451&gt;0,D451/B451," ")</f>
        <v xml:space="preserve"> </v>
      </c>
      <c r="D451" s="20">
        <f>SUM('BE1:BE30'!D451)</f>
        <v>0</v>
      </c>
    </row>
    <row r="452" spans="1:4" s="18" customFormat="1" ht="15" customHeight="1" x14ac:dyDescent="0.35">
      <c r="A452" s="5" t="s">
        <v>80</v>
      </c>
      <c r="B452" s="182"/>
      <c r="C452" s="182"/>
      <c r="D452" s="182"/>
    </row>
    <row r="453" spans="1:4" s="18" customFormat="1" ht="29" x14ac:dyDescent="0.35">
      <c r="A453" s="8" t="s">
        <v>97</v>
      </c>
      <c r="B453" s="20">
        <f>SUM('BE1:BE30'!B453)</f>
        <v>0</v>
      </c>
      <c r="C453" s="20" t="str">
        <f t="shared" ref="C453:C455" si="76">IF(B453&gt;0,D453/B453," ")</f>
        <v xml:space="preserve"> </v>
      </c>
      <c r="D453" s="20">
        <f>SUM('BE1:BE30'!D453)</f>
        <v>0</v>
      </c>
    </row>
    <row r="454" spans="1:4" s="18" customFormat="1" x14ac:dyDescent="0.35">
      <c r="A454" s="8" t="s">
        <v>82</v>
      </c>
      <c r="B454" s="20">
        <f>SUM('BE1:BE30'!B454)</f>
        <v>0</v>
      </c>
      <c r="C454" s="20" t="str">
        <f t="shared" si="76"/>
        <v xml:space="preserve"> </v>
      </c>
      <c r="D454" s="20">
        <f>SUM('BE1:BE30'!D454)</f>
        <v>0</v>
      </c>
    </row>
    <row r="455" spans="1:4" s="18" customFormat="1" x14ac:dyDescent="0.35">
      <c r="A455" s="8" t="s">
        <v>83</v>
      </c>
      <c r="B455" s="20">
        <f>SUM('BE1:BE30'!B455)</f>
        <v>0</v>
      </c>
      <c r="C455" s="20" t="str">
        <f t="shared" si="76"/>
        <v xml:space="preserve"> </v>
      </c>
      <c r="D455" s="20">
        <f>SUM('BE1:BE30'!D455)</f>
        <v>0</v>
      </c>
    </row>
    <row r="456" spans="1:4" s="18" customFormat="1" x14ac:dyDescent="0.35">
      <c r="A456" s="5" t="s">
        <v>84</v>
      </c>
      <c r="B456" s="182"/>
      <c r="C456" s="182"/>
      <c r="D456" s="182"/>
    </row>
    <row r="457" spans="1:4" s="18" customFormat="1" x14ac:dyDescent="0.35">
      <c r="A457" s="8" t="s">
        <v>85</v>
      </c>
      <c r="B457" s="20">
        <f>SUM('BE1:BE30'!B457)</f>
        <v>0</v>
      </c>
      <c r="C457" s="20" t="str">
        <f t="shared" ref="C457:C461" si="77">IF(B457&gt;0,D457/B457," ")</f>
        <v xml:space="preserve"> </v>
      </c>
      <c r="D457" s="20">
        <f>SUM('BE1:BE30'!D457)</f>
        <v>0</v>
      </c>
    </row>
    <row r="458" spans="1:4" s="18" customFormat="1" x14ac:dyDescent="0.35">
      <c r="A458" s="8" t="s">
        <v>86</v>
      </c>
      <c r="B458" s="20">
        <f>SUM('BE1:BE30'!B458)</f>
        <v>0</v>
      </c>
      <c r="C458" s="20" t="str">
        <f t="shared" si="77"/>
        <v xml:space="preserve"> </v>
      </c>
      <c r="D458" s="20">
        <f>SUM('BE1:BE30'!D458)</f>
        <v>0</v>
      </c>
    </row>
    <row r="459" spans="1:4" s="18" customFormat="1" x14ac:dyDescent="0.35">
      <c r="A459" s="8" t="s">
        <v>87</v>
      </c>
      <c r="B459" s="20">
        <f>SUM('BE1:BE30'!B459)</f>
        <v>0</v>
      </c>
      <c r="C459" s="20" t="str">
        <f t="shared" si="77"/>
        <v xml:space="preserve"> </v>
      </c>
      <c r="D459" s="20">
        <f>SUM('BE1:BE30'!D459)</f>
        <v>0</v>
      </c>
    </row>
    <row r="460" spans="1:4" s="18" customFormat="1" x14ac:dyDescent="0.35">
      <c r="A460" s="8" t="s">
        <v>88</v>
      </c>
      <c r="B460" s="20">
        <f>SUM('BE1:BE30'!B460)</f>
        <v>0</v>
      </c>
      <c r="C460" s="20" t="str">
        <f t="shared" si="77"/>
        <v xml:space="preserve"> </v>
      </c>
      <c r="D460" s="20">
        <f>SUM('BE1:BE30'!D460)</f>
        <v>0</v>
      </c>
    </row>
    <row r="461" spans="1:4" s="18" customFormat="1" ht="29" x14ac:dyDescent="0.35">
      <c r="A461" s="8" t="s">
        <v>89</v>
      </c>
      <c r="B461" s="20">
        <f>SUM('BE1:BE30'!B461)</f>
        <v>0</v>
      </c>
      <c r="C461" s="20" t="str">
        <f t="shared" si="77"/>
        <v xml:space="preserve"> </v>
      </c>
      <c r="D461" s="20">
        <f>SUM('BE1:BE30'!D461)</f>
        <v>0</v>
      </c>
    </row>
    <row r="462" spans="1:4" s="18" customFormat="1" ht="15" customHeight="1" x14ac:dyDescent="0.35">
      <c r="A462" s="4" t="s">
        <v>90</v>
      </c>
      <c r="B462" s="181"/>
      <c r="C462" s="181"/>
      <c r="D462" s="181"/>
    </row>
    <row r="463" spans="1:4" s="18" customFormat="1" ht="15" customHeight="1" x14ac:dyDescent="0.35">
      <c r="A463" s="9" t="s">
        <v>98</v>
      </c>
      <c r="B463" s="20">
        <f>SUM('BE1:BE30'!B463)</f>
        <v>0</v>
      </c>
      <c r="C463" s="20" t="str">
        <f t="shared" ref="C463" si="78">IF(B463&gt;0,D463/B463," ")</f>
        <v xml:space="preserve"> </v>
      </c>
      <c r="D463" s="20">
        <f>SUM('BE1:BE30'!D463)</f>
        <v>0</v>
      </c>
    </row>
    <row r="464" spans="1:4" s="18" customFormat="1" ht="15" customHeight="1" x14ac:dyDescent="0.35">
      <c r="A464" s="9"/>
      <c r="B464" s="23"/>
      <c r="C464" s="23"/>
      <c r="D464" s="23"/>
    </row>
    <row r="465" spans="1:4" s="18" customFormat="1" ht="15" customHeight="1" x14ac:dyDescent="0.35">
      <c r="A465" s="10" t="s">
        <v>92</v>
      </c>
      <c r="B465" s="24"/>
      <c r="C465" s="24"/>
      <c r="D465" s="24">
        <f>SUM(D441:D447,D451:D461)</f>
        <v>0</v>
      </c>
    </row>
    <row r="466" spans="1:4" s="18" customFormat="1" ht="15" customHeight="1" x14ac:dyDescent="0.35">
      <c r="A466" s="10" t="s">
        <v>93</v>
      </c>
      <c r="B466" s="24"/>
      <c r="C466" s="24"/>
      <c r="D466" s="24">
        <f>SUM(D441:D463)</f>
        <v>0</v>
      </c>
    </row>
    <row r="467" spans="1:4" s="18" customFormat="1" ht="15" customHeight="1" x14ac:dyDescent="0.35">
      <c r="A467" s="11"/>
      <c r="B467" s="27"/>
      <c r="C467" s="27"/>
      <c r="D467" s="27"/>
    </row>
    <row r="468" spans="1:4" s="18" customFormat="1" ht="15" customHeight="1" x14ac:dyDescent="0.35">
      <c r="A468" s="4" t="str">
        <f>"E. INDIRECT COSTS ("&amp;TEXT(Instructions!$C$11,"0%")&amp;" * (A+C))"</f>
        <v>E. INDIRECT COSTS (25% * (A+C))</v>
      </c>
      <c r="B468" s="22"/>
      <c r="C468" s="22"/>
      <c r="D468" s="22">
        <f>D465*Instructions!$C$11</f>
        <v>0</v>
      </c>
    </row>
    <row r="469" spans="1:4" s="18" customFormat="1" ht="15" customHeight="1" x14ac:dyDescent="0.35">
      <c r="A469" s="1"/>
      <c r="B469" s="27"/>
      <c r="C469" s="27"/>
      <c r="D469" s="27"/>
    </row>
    <row r="470" spans="1:4" ht="15" customHeight="1" x14ac:dyDescent="0.35">
      <c r="A470" s="4" t="s">
        <v>94</v>
      </c>
      <c r="B470" s="24"/>
      <c r="C470" s="24"/>
      <c r="D470" s="24">
        <f>D466+D468</f>
        <v>0</v>
      </c>
    </row>
    <row r="471" spans="1:4" ht="15" customHeight="1" x14ac:dyDescent="0.35">
      <c r="A471" s="3"/>
      <c r="B471" s="28"/>
      <c r="C471" s="28"/>
      <c r="D471" s="28"/>
    </row>
    <row r="472" spans="1:4" ht="15" customHeight="1" x14ac:dyDescent="0.35">
      <c r="A472" s="2"/>
      <c r="B472" s="21"/>
      <c r="C472" s="29"/>
      <c r="D472" s="21"/>
    </row>
    <row r="473" spans="1:4" s="17" customFormat="1" ht="15" customHeight="1" x14ac:dyDescent="0.35">
      <c r="A473" s="248" t="str">
        <f>"COSTS OF WORK PACKAGE "&amp;'WP list'!B19&amp;" "&amp;'WP list'!C19</f>
        <v xml:space="preserve">COSTS OF WORK PACKAGE WP13 </v>
      </c>
      <c r="B473" s="248"/>
      <c r="C473" s="248"/>
      <c r="D473" s="248"/>
    </row>
    <row r="474" spans="1:4" s="17" customFormat="1" ht="15" customHeight="1" x14ac:dyDescent="0.35">
      <c r="A474" s="3"/>
      <c r="B474" s="25"/>
      <c r="C474" s="25"/>
      <c r="D474" s="25"/>
    </row>
    <row r="475" spans="1:4" ht="15" customHeight="1" x14ac:dyDescent="0.35">
      <c r="A475" s="4" t="s">
        <v>68</v>
      </c>
      <c r="B475" s="22"/>
      <c r="C475" s="22"/>
      <c r="D475" s="22"/>
    </row>
    <row r="476" spans="1:4" ht="15" customHeight="1" x14ac:dyDescent="0.35">
      <c r="A476" s="5" t="s">
        <v>69</v>
      </c>
      <c r="B476" s="23"/>
      <c r="C476" s="23"/>
      <c r="D476" s="23"/>
    </row>
    <row r="477" spans="1:4" ht="15" customHeight="1" x14ac:dyDescent="0.35">
      <c r="A477" s="6" t="s">
        <v>70</v>
      </c>
      <c r="B477" s="20">
        <f>SUM('BE1:BE30'!B477)</f>
        <v>0</v>
      </c>
      <c r="C477" s="20" t="str">
        <f t="shared" ref="C477:C483" si="79">IF(B477&gt;0,D477/B477," ")</f>
        <v xml:space="preserve"> </v>
      </c>
      <c r="D477" s="20">
        <f>SUM('BE1:BE30'!D477)</f>
        <v>0</v>
      </c>
    </row>
    <row r="478" spans="1:4" ht="15" customHeight="1" x14ac:dyDescent="0.35">
      <c r="A478" s="6" t="s">
        <v>71</v>
      </c>
      <c r="B478" s="20">
        <f>SUM('BE1:BE30'!B478)</f>
        <v>0</v>
      </c>
      <c r="C478" s="20" t="str">
        <f t="shared" si="79"/>
        <v xml:space="preserve"> </v>
      </c>
      <c r="D478" s="20">
        <f>SUM('BE1:BE30'!D478)</f>
        <v>0</v>
      </c>
    </row>
    <row r="479" spans="1:4" ht="15" customHeight="1" x14ac:dyDescent="0.35">
      <c r="A479" s="6" t="s">
        <v>72</v>
      </c>
      <c r="B479" s="20">
        <f>SUM('BE1:BE30'!B479)</f>
        <v>0</v>
      </c>
      <c r="C479" s="20" t="str">
        <f t="shared" si="79"/>
        <v xml:space="preserve"> </v>
      </c>
      <c r="D479" s="20">
        <f>SUM('BE1:BE30'!D479)</f>
        <v>0</v>
      </c>
    </row>
    <row r="480" spans="1:4" ht="15" customHeight="1" x14ac:dyDescent="0.35">
      <c r="A480" s="6" t="s">
        <v>73</v>
      </c>
      <c r="B480" s="20">
        <f>SUM('BE1:BE30'!B480)</f>
        <v>0</v>
      </c>
      <c r="C480" s="20" t="str">
        <f t="shared" si="79"/>
        <v xml:space="preserve"> </v>
      </c>
      <c r="D480" s="20">
        <f>SUM('BE1:BE30'!D480)</f>
        <v>0</v>
      </c>
    </row>
    <row r="481" spans="1:4" ht="15" customHeight="1" x14ac:dyDescent="0.35">
      <c r="A481" s="6" t="s">
        <v>74</v>
      </c>
      <c r="B481" s="20">
        <f>SUM('BE1:BE30'!B481)</f>
        <v>0</v>
      </c>
      <c r="C481" s="20" t="str">
        <f t="shared" si="79"/>
        <v xml:space="preserve"> </v>
      </c>
      <c r="D481" s="20">
        <f>SUM('BE1:BE30'!D481)</f>
        <v>0</v>
      </c>
    </row>
    <row r="482" spans="1:4" ht="15" customHeight="1" x14ac:dyDescent="0.35">
      <c r="A482" s="5" t="s">
        <v>95</v>
      </c>
      <c r="B482" s="20">
        <f>SUM('BE1:BE30'!B482)</f>
        <v>0</v>
      </c>
      <c r="C482" s="20" t="str">
        <f t="shared" si="79"/>
        <v xml:space="preserve"> </v>
      </c>
      <c r="D482" s="20">
        <f>SUM('BE1:BE30'!D482)</f>
        <v>0</v>
      </c>
    </row>
    <row r="483" spans="1:4" ht="15" customHeight="1" x14ac:dyDescent="0.35">
      <c r="A483" s="5" t="s">
        <v>96</v>
      </c>
      <c r="B483" s="20">
        <f>SUM('BE1:BE30'!B483)</f>
        <v>0</v>
      </c>
      <c r="C483" s="20" t="str">
        <f t="shared" si="79"/>
        <v xml:space="preserve"> </v>
      </c>
      <c r="D483" s="20">
        <f>SUM('BE1:BE30'!D483)</f>
        <v>0</v>
      </c>
    </row>
    <row r="484" spans="1:4" ht="15" customHeight="1" x14ac:dyDescent="0.35">
      <c r="A484" s="4" t="s">
        <v>77</v>
      </c>
      <c r="B484" s="181"/>
      <c r="C484" s="181"/>
      <c r="D484" s="181"/>
    </row>
    <row r="485" spans="1:4" ht="15" customHeight="1" x14ac:dyDescent="0.35">
      <c r="A485" s="7"/>
      <c r="B485" s="20">
        <f>SUM('BE1:BE30'!B485)</f>
        <v>0</v>
      </c>
      <c r="C485" s="20" t="str">
        <f t="shared" ref="C485" si="80">IF(B485&gt;0,D485/B485," ")</f>
        <v xml:space="preserve"> </v>
      </c>
      <c r="D485" s="20">
        <f>SUM('BE1:BE30'!D485)</f>
        <v>0</v>
      </c>
    </row>
    <row r="486" spans="1:4" ht="15" customHeight="1" x14ac:dyDescent="0.35">
      <c r="A486" s="4" t="s">
        <v>78</v>
      </c>
      <c r="B486" s="181"/>
      <c r="C486" s="181"/>
      <c r="D486" s="181"/>
    </row>
    <row r="487" spans="1:4" ht="15" customHeight="1" x14ac:dyDescent="0.35">
      <c r="A487" s="5" t="s">
        <v>79</v>
      </c>
      <c r="B487" s="20">
        <f>SUM('BE1:BE30'!B487)</f>
        <v>0</v>
      </c>
      <c r="C487" s="20" t="str">
        <f t="shared" ref="C487" si="81">IF(B487&gt;0,D487/B487," ")</f>
        <v xml:space="preserve"> </v>
      </c>
      <c r="D487" s="20">
        <f>SUM('BE1:BE30'!D487)</f>
        <v>0</v>
      </c>
    </row>
    <row r="488" spans="1:4" ht="15" customHeight="1" x14ac:dyDescent="0.35">
      <c r="A488" s="5" t="s">
        <v>80</v>
      </c>
      <c r="B488" s="182"/>
      <c r="C488" s="182"/>
      <c r="D488" s="182"/>
    </row>
    <row r="489" spans="1:4" ht="29" x14ac:dyDescent="0.35">
      <c r="A489" s="8" t="s">
        <v>97</v>
      </c>
      <c r="B489" s="20">
        <f>SUM('BE1:BE30'!B489)</f>
        <v>0</v>
      </c>
      <c r="C489" s="20" t="str">
        <f t="shared" ref="C489:C491" si="82">IF(B489&gt;0,D489/B489," ")</f>
        <v xml:space="preserve"> </v>
      </c>
      <c r="D489" s="20">
        <f>SUM('BE1:BE30'!D489)</f>
        <v>0</v>
      </c>
    </row>
    <row r="490" spans="1:4" x14ac:dyDescent="0.35">
      <c r="A490" s="8" t="s">
        <v>82</v>
      </c>
      <c r="B490" s="20">
        <f>SUM('BE1:BE30'!B490)</f>
        <v>0</v>
      </c>
      <c r="C490" s="20" t="str">
        <f t="shared" si="82"/>
        <v xml:space="preserve"> </v>
      </c>
      <c r="D490" s="20">
        <f>SUM('BE1:BE30'!D490)</f>
        <v>0</v>
      </c>
    </row>
    <row r="491" spans="1:4" x14ac:dyDescent="0.35">
      <c r="A491" s="8" t="s">
        <v>83</v>
      </c>
      <c r="B491" s="20">
        <f>SUM('BE1:BE30'!B491)</f>
        <v>0</v>
      </c>
      <c r="C491" s="20" t="str">
        <f t="shared" si="82"/>
        <v xml:space="preserve"> </v>
      </c>
      <c r="D491" s="20">
        <f>SUM('BE1:BE30'!D491)</f>
        <v>0</v>
      </c>
    </row>
    <row r="492" spans="1:4" x14ac:dyDescent="0.35">
      <c r="A492" s="5" t="s">
        <v>84</v>
      </c>
      <c r="B492" s="182"/>
      <c r="C492" s="182"/>
      <c r="D492" s="182"/>
    </row>
    <row r="493" spans="1:4" x14ac:dyDescent="0.35">
      <c r="A493" s="8" t="s">
        <v>85</v>
      </c>
      <c r="B493" s="20">
        <f>SUM('BE1:BE30'!B493)</f>
        <v>0</v>
      </c>
      <c r="C493" s="20" t="str">
        <f t="shared" ref="C493:C497" si="83">IF(B493&gt;0,D493/B493," ")</f>
        <v xml:space="preserve"> </v>
      </c>
      <c r="D493" s="20">
        <f>SUM('BE1:BE30'!D493)</f>
        <v>0</v>
      </c>
    </row>
    <row r="494" spans="1:4" x14ac:dyDescent="0.35">
      <c r="A494" s="8" t="s">
        <v>86</v>
      </c>
      <c r="B494" s="20">
        <f>SUM('BE1:BE30'!B494)</f>
        <v>0</v>
      </c>
      <c r="C494" s="20" t="str">
        <f t="shared" si="83"/>
        <v xml:space="preserve"> </v>
      </c>
      <c r="D494" s="20">
        <f>SUM('BE1:BE30'!D494)</f>
        <v>0</v>
      </c>
    </row>
    <row r="495" spans="1:4" x14ac:dyDescent="0.35">
      <c r="A495" s="8" t="s">
        <v>87</v>
      </c>
      <c r="B495" s="20">
        <f>SUM('BE1:BE30'!B495)</f>
        <v>0</v>
      </c>
      <c r="C495" s="20" t="str">
        <f t="shared" si="83"/>
        <v xml:space="preserve"> </v>
      </c>
      <c r="D495" s="20">
        <f>SUM('BE1:BE30'!D495)</f>
        <v>0</v>
      </c>
    </row>
    <row r="496" spans="1:4" x14ac:dyDescent="0.35">
      <c r="A496" s="8" t="s">
        <v>88</v>
      </c>
      <c r="B496" s="20">
        <f>SUM('BE1:BE30'!B496)</f>
        <v>0</v>
      </c>
      <c r="C496" s="20" t="str">
        <f t="shared" si="83"/>
        <v xml:space="preserve"> </v>
      </c>
      <c r="D496" s="20">
        <f>SUM('BE1:BE30'!D496)</f>
        <v>0</v>
      </c>
    </row>
    <row r="497" spans="1:4" ht="29" x14ac:dyDescent="0.35">
      <c r="A497" s="8" t="s">
        <v>89</v>
      </c>
      <c r="B497" s="20">
        <f>SUM('BE1:BE30'!B497)</f>
        <v>0</v>
      </c>
      <c r="C497" s="20" t="str">
        <f t="shared" si="83"/>
        <v xml:space="preserve"> </v>
      </c>
      <c r="D497" s="20">
        <f>SUM('BE1:BE30'!D497)</f>
        <v>0</v>
      </c>
    </row>
    <row r="498" spans="1:4" x14ac:dyDescent="0.35">
      <c r="A498" s="4" t="s">
        <v>90</v>
      </c>
      <c r="B498" s="181"/>
      <c r="C498" s="181"/>
      <c r="D498" s="181"/>
    </row>
    <row r="499" spans="1:4" ht="15" customHeight="1" x14ac:dyDescent="0.35">
      <c r="A499" s="9" t="s">
        <v>98</v>
      </c>
      <c r="B499" s="20">
        <f>SUM('BE1:BE30'!B499)</f>
        <v>0</v>
      </c>
      <c r="C499" s="20" t="str">
        <f t="shared" ref="C499" si="84">IF(B499&gt;0,D499/B499," ")</f>
        <v xml:space="preserve"> </v>
      </c>
      <c r="D499" s="20">
        <f>SUM('BE1:BE30'!D499)</f>
        <v>0</v>
      </c>
    </row>
    <row r="500" spans="1:4" ht="15" customHeight="1" x14ac:dyDescent="0.35">
      <c r="A500" s="9"/>
      <c r="B500" s="23"/>
      <c r="C500" s="23"/>
      <c r="D500" s="23"/>
    </row>
    <row r="501" spans="1:4" ht="15" customHeight="1" x14ac:dyDescent="0.35">
      <c r="A501" s="10" t="s">
        <v>92</v>
      </c>
      <c r="B501" s="24"/>
      <c r="C501" s="24"/>
      <c r="D501" s="24">
        <f>SUM(D477:D483,D487:D497)</f>
        <v>0</v>
      </c>
    </row>
    <row r="502" spans="1:4" ht="15" customHeight="1" x14ac:dyDescent="0.35">
      <c r="A502" s="10" t="s">
        <v>93</v>
      </c>
      <c r="B502" s="24"/>
      <c r="C502" s="24"/>
      <c r="D502" s="24">
        <f>SUM(D477:D499)</f>
        <v>0</v>
      </c>
    </row>
    <row r="503" spans="1:4" ht="15" customHeight="1" x14ac:dyDescent="0.35">
      <c r="A503" s="11"/>
      <c r="B503" s="27"/>
      <c r="C503" s="27"/>
      <c r="D503" s="27"/>
    </row>
    <row r="504" spans="1:4" ht="15" customHeight="1" x14ac:dyDescent="0.35">
      <c r="A504" s="4" t="str">
        <f>"E. INDIRECT COSTS ("&amp;TEXT(Instructions!$C$11,"0%")&amp;" * (A+C))"</f>
        <v>E. INDIRECT COSTS (25% * (A+C))</v>
      </c>
      <c r="B504" s="22"/>
      <c r="C504" s="22"/>
      <c r="D504" s="22">
        <f>D501*Instructions!$C$11</f>
        <v>0</v>
      </c>
    </row>
    <row r="505" spans="1:4" ht="15" customHeight="1" x14ac:dyDescent="0.35">
      <c r="A505" s="1"/>
      <c r="B505" s="27"/>
      <c r="C505" s="27"/>
      <c r="D505" s="27"/>
    </row>
    <row r="506" spans="1:4" ht="15" customHeight="1" x14ac:dyDescent="0.35">
      <c r="A506" s="4" t="s">
        <v>94</v>
      </c>
      <c r="B506" s="24"/>
      <c r="C506" s="24"/>
      <c r="D506" s="24">
        <f>D502+D504</f>
        <v>0</v>
      </c>
    </row>
    <row r="507" spans="1:4" ht="15" customHeight="1" x14ac:dyDescent="0.35">
      <c r="A507" s="3"/>
      <c r="B507" s="28"/>
      <c r="C507" s="28"/>
      <c r="D507" s="28"/>
    </row>
    <row r="508" spans="1:4" ht="15" customHeight="1" x14ac:dyDescent="0.35">
      <c r="A508" s="2"/>
      <c r="B508" s="21"/>
      <c r="C508" s="29"/>
      <c r="D508" s="21"/>
    </row>
    <row r="509" spans="1:4" ht="15" customHeight="1" x14ac:dyDescent="0.35">
      <c r="A509" s="248" t="str">
        <f>"COSTS OF WORK PACKAGE "&amp;'WP list'!B20&amp;" "&amp;'WP list'!C20</f>
        <v xml:space="preserve">COSTS OF WORK PACKAGE WP14 </v>
      </c>
      <c r="B509" s="248"/>
      <c r="C509" s="248"/>
      <c r="D509" s="248"/>
    </row>
    <row r="510" spans="1:4" ht="15" customHeight="1" x14ac:dyDescent="0.35">
      <c r="A510" s="3"/>
      <c r="B510" s="25"/>
      <c r="C510" s="25"/>
      <c r="D510" s="25"/>
    </row>
    <row r="511" spans="1:4" ht="15" customHeight="1" x14ac:dyDescent="0.35">
      <c r="A511" s="4" t="s">
        <v>68</v>
      </c>
      <c r="B511" s="22"/>
      <c r="C511" s="22"/>
      <c r="D511" s="22"/>
    </row>
    <row r="512" spans="1:4" ht="15" customHeight="1" x14ac:dyDescent="0.35">
      <c r="A512" s="5" t="s">
        <v>69</v>
      </c>
      <c r="B512" s="23"/>
      <c r="C512" s="23"/>
      <c r="D512" s="23"/>
    </row>
    <row r="513" spans="1:4" ht="15" customHeight="1" x14ac:dyDescent="0.35">
      <c r="A513" s="6" t="s">
        <v>70</v>
      </c>
      <c r="B513" s="20">
        <f>SUM('BE1:BE30'!B513)</f>
        <v>0</v>
      </c>
      <c r="C513" s="20" t="str">
        <f t="shared" ref="C513:C519" si="85">IF(B513&gt;0,D513/B513," ")</f>
        <v xml:space="preserve"> </v>
      </c>
      <c r="D513" s="20">
        <f>SUM('BE1:BE30'!D513)</f>
        <v>0</v>
      </c>
    </row>
    <row r="514" spans="1:4" ht="15" customHeight="1" x14ac:dyDescent="0.35">
      <c r="A514" s="6" t="s">
        <v>71</v>
      </c>
      <c r="B514" s="20">
        <f>SUM('BE1:BE30'!B514)</f>
        <v>0</v>
      </c>
      <c r="C514" s="20" t="str">
        <f t="shared" si="85"/>
        <v xml:space="preserve"> </v>
      </c>
      <c r="D514" s="20">
        <f>SUM('BE1:BE30'!D514)</f>
        <v>0</v>
      </c>
    </row>
    <row r="515" spans="1:4" ht="15" customHeight="1" x14ac:dyDescent="0.35">
      <c r="A515" s="6" t="s">
        <v>72</v>
      </c>
      <c r="B515" s="20">
        <f>SUM('BE1:BE30'!B515)</f>
        <v>0</v>
      </c>
      <c r="C515" s="20" t="str">
        <f t="shared" si="85"/>
        <v xml:space="preserve"> </v>
      </c>
      <c r="D515" s="20">
        <f>SUM('BE1:BE30'!D515)</f>
        <v>0</v>
      </c>
    </row>
    <row r="516" spans="1:4" ht="15" customHeight="1" x14ac:dyDescent="0.35">
      <c r="A516" s="6" t="s">
        <v>73</v>
      </c>
      <c r="B516" s="20">
        <f>SUM('BE1:BE30'!B516)</f>
        <v>0</v>
      </c>
      <c r="C516" s="20" t="str">
        <f t="shared" si="85"/>
        <v xml:space="preserve"> </v>
      </c>
      <c r="D516" s="20">
        <f>SUM('BE1:BE30'!D516)</f>
        <v>0</v>
      </c>
    </row>
    <row r="517" spans="1:4" ht="15" customHeight="1" x14ac:dyDescent="0.35">
      <c r="A517" s="6" t="s">
        <v>74</v>
      </c>
      <c r="B517" s="20">
        <f>SUM('BE1:BE30'!B517)</f>
        <v>0</v>
      </c>
      <c r="C517" s="20" t="str">
        <f t="shared" si="85"/>
        <v xml:space="preserve"> </v>
      </c>
      <c r="D517" s="20">
        <f>SUM('BE1:BE30'!D517)</f>
        <v>0</v>
      </c>
    </row>
    <row r="518" spans="1:4" ht="15" customHeight="1" x14ac:dyDescent="0.35">
      <c r="A518" s="5" t="s">
        <v>95</v>
      </c>
      <c r="B518" s="20">
        <f>SUM('BE1:BE30'!B518)</f>
        <v>0</v>
      </c>
      <c r="C518" s="20" t="str">
        <f t="shared" si="85"/>
        <v xml:space="preserve"> </v>
      </c>
      <c r="D518" s="20">
        <f>SUM('BE1:BE30'!D518)</f>
        <v>0</v>
      </c>
    </row>
    <row r="519" spans="1:4" ht="15" customHeight="1" x14ac:dyDescent="0.35">
      <c r="A519" s="5" t="s">
        <v>96</v>
      </c>
      <c r="B519" s="20">
        <f>SUM('BE1:BE30'!B519)</f>
        <v>0</v>
      </c>
      <c r="C519" s="20" t="str">
        <f t="shared" si="85"/>
        <v xml:space="preserve"> </v>
      </c>
      <c r="D519" s="20">
        <f>SUM('BE1:BE30'!D519)</f>
        <v>0</v>
      </c>
    </row>
    <row r="520" spans="1:4" ht="15" customHeight="1" x14ac:dyDescent="0.35">
      <c r="A520" s="4" t="s">
        <v>77</v>
      </c>
      <c r="B520" s="181"/>
      <c r="C520" s="181"/>
      <c r="D520" s="181"/>
    </row>
    <row r="521" spans="1:4" ht="15" customHeight="1" x14ac:dyDescent="0.35">
      <c r="A521" s="7"/>
      <c r="B521" s="20">
        <f>SUM('BE1:BE30'!B521)</f>
        <v>0</v>
      </c>
      <c r="C521" s="20" t="str">
        <f t="shared" ref="C521" si="86">IF(B521&gt;0,D521/B521," ")</f>
        <v xml:space="preserve"> </v>
      </c>
      <c r="D521" s="20">
        <f>SUM('BE1:BE30'!D521)</f>
        <v>0</v>
      </c>
    </row>
    <row r="522" spans="1:4" ht="15" customHeight="1" x14ac:dyDescent="0.35">
      <c r="A522" s="4" t="s">
        <v>78</v>
      </c>
      <c r="B522" s="181"/>
      <c r="C522" s="181"/>
      <c r="D522" s="181"/>
    </row>
    <row r="523" spans="1:4" ht="15" customHeight="1" x14ac:dyDescent="0.35">
      <c r="A523" s="5" t="s">
        <v>79</v>
      </c>
      <c r="B523" s="20">
        <f>SUM('BE1:BE30'!B523)</f>
        <v>0</v>
      </c>
      <c r="C523" s="20" t="str">
        <f t="shared" ref="C523" si="87">IF(B523&gt;0,D523/B523," ")</f>
        <v xml:space="preserve"> </v>
      </c>
      <c r="D523" s="20">
        <f>SUM('BE1:BE30'!D523)</f>
        <v>0</v>
      </c>
    </row>
    <row r="524" spans="1:4" ht="15" customHeight="1" x14ac:dyDescent="0.35">
      <c r="A524" s="5" t="s">
        <v>80</v>
      </c>
      <c r="B524" s="182"/>
      <c r="C524" s="182"/>
      <c r="D524" s="182"/>
    </row>
    <row r="525" spans="1:4" ht="29" x14ac:dyDescent="0.35">
      <c r="A525" s="8" t="s">
        <v>97</v>
      </c>
      <c r="B525" s="20">
        <f>SUM('BE1:BE30'!B525)</f>
        <v>0</v>
      </c>
      <c r="C525" s="20" t="str">
        <f t="shared" ref="C525:C527" si="88">IF(B525&gt;0,D525/B525," ")</f>
        <v xml:space="preserve"> </v>
      </c>
      <c r="D525" s="20">
        <f>SUM('BE1:BE30'!D525)</f>
        <v>0</v>
      </c>
    </row>
    <row r="526" spans="1:4" x14ac:dyDescent="0.35">
      <c r="A526" s="8" t="s">
        <v>82</v>
      </c>
      <c r="B526" s="20">
        <f>SUM('BE1:BE30'!B526)</f>
        <v>0</v>
      </c>
      <c r="C526" s="20" t="str">
        <f t="shared" si="88"/>
        <v xml:space="preserve"> </v>
      </c>
      <c r="D526" s="20">
        <f>SUM('BE1:BE30'!D526)</f>
        <v>0</v>
      </c>
    </row>
    <row r="527" spans="1:4" x14ac:dyDescent="0.35">
      <c r="A527" s="8" t="s">
        <v>83</v>
      </c>
      <c r="B527" s="20">
        <f>SUM('BE1:BE30'!B527)</f>
        <v>0</v>
      </c>
      <c r="C527" s="20" t="str">
        <f t="shared" si="88"/>
        <v xml:space="preserve"> </v>
      </c>
      <c r="D527" s="20">
        <f>SUM('BE1:BE30'!D527)</f>
        <v>0</v>
      </c>
    </row>
    <row r="528" spans="1:4" x14ac:dyDescent="0.35">
      <c r="A528" s="5" t="s">
        <v>84</v>
      </c>
      <c r="B528" s="182"/>
      <c r="C528" s="182"/>
      <c r="D528" s="182"/>
    </row>
    <row r="529" spans="1:4" x14ac:dyDescent="0.35">
      <c r="A529" s="8" t="s">
        <v>85</v>
      </c>
      <c r="B529" s="20">
        <f>SUM('BE1:BE30'!B529)</f>
        <v>0</v>
      </c>
      <c r="C529" s="20" t="str">
        <f t="shared" ref="C529:C533" si="89">IF(B529&gt;0,D529/B529," ")</f>
        <v xml:space="preserve"> </v>
      </c>
      <c r="D529" s="20">
        <f>SUM('BE1:BE30'!D529)</f>
        <v>0</v>
      </c>
    </row>
    <row r="530" spans="1:4" x14ac:dyDescent="0.35">
      <c r="A530" s="8" t="s">
        <v>86</v>
      </c>
      <c r="B530" s="20">
        <f>SUM('BE1:BE30'!B530)</f>
        <v>0</v>
      </c>
      <c r="C530" s="20" t="str">
        <f t="shared" si="89"/>
        <v xml:space="preserve"> </v>
      </c>
      <c r="D530" s="20">
        <f>SUM('BE1:BE30'!D530)</f>
        <v>0</v>
      </c>
    </row>
    <row r="531" spans="1:4" x14ac:dyDescent="0.35">
      <c r="A531" s="8" t="s">
        <v>87</v>
      </c>
      <c r="B531" s="20">
        <f>SUM('BE1:BE30'!B531)</f>
        <v>0</v>
      </c>
      <c r="C531" s="20" t="str">
        <f t="shared" si="89"/>
        <v xml:space="preserve"> </v>
      </c>
      <c r="D531" s="20">
        <f>SUM('BE1:BE30'!D531)</f>
        <v>0</v>
      </c>
    </row>
    <row r="532" spans="1:4" x14ac:dyDescent="0.35">
      <c r="A532" s="8" t="s">
        <v>88</v>
      </c>
      <c r="B532" s="20">
        <f>SUM('BE1:BE30'!B532)</f>
        <v>0</v>
      </c>
      <c r="C532" s="20" t="str">
        <f t="shared" si="89"/>
        <v xml:space="preserve"> </v>
      </c>
      <c r="D532" s="20">
        <f>SUM('BE1:BE30'!D532)</f>
        <v>0</v>
      </c>
    </row>
    <row r="533" spans="1:4" ht="29" x14ac:dyDescent="0.35">
      <c r="A533" s="8" t="s">
        <v>89</v>
      </c>
      <c r="B533" s="20">
        <f>SUM('BE1:BE30'!B533)</f>
        <v>0</v>
      </c>
      <c r="C533" s="20" t="str">
        <f t="shared" si="89"/>
        <v xml:space="preserve"> </v>
      </c>
      <c r="D533" s="20">
        <f>SUM('BE1:BE30'!D533)</f>
        <v>0</v>
      </c>
    </row>
    <row r="534" spans="1:4" ht="15" customHeight="1" x14ac:dyDescent="0.35">
      <c r="A534" s="4" t="s">
        <v>90</v>
      </c>
      <c r="B534" s="181"/>
      <c r="C534" s="181"/>
      <c r="D534" s="181"/>
    </row>
    <row r="535" spans="1:4" ht="15" customHeight="1" x14ac:dyDescent="0.35">
      <c r="A535" s="9" t="s">
        <v>98</v>
      </c>
      <c r="B535" s="20">
        <f>SUM('BE1:BE30'!B535)</f>
        <v>0</v>
      </c>
      <c r="C535" s="20" t="str">
        <f t="shared" ref="C535" si="90">IF(B535&gt;0,D535/B535," ")</f>
        <v xml:space="preserve"> </v>
      </c>
      <c r="D535" s="20">
        <f>SUM('BE1:BE30'!D535)</f>
        <v>0</v>
      </c>
    </row>
    <row r="536" spans="1:4" ht="15" customHeight="1" x14ac:dyDescent="0.35">
      <c r="A536" s="9"/>
      <c r="B536" s="23"/>
      <c r="C536" s="23"/>
      <c r="D536" s="23"/>
    </row>
    <row r="537" spans="1:4" ht="15" customHeight="1" x14ac:dyDescent="0.35">
      <c r="A537" s="10" t="s">
        <v>92</v>
      </c>
      <c r="B537" s="24"/>
      <c r="C537" s="24"/>
      <c r="D537" s="24">
        <f>SUM(D513:D519,D523:D533)</f>
        <v>0</v>
      </c>
    </row>
    <row r="538" spans="1:4" ht="15" customHeight="1" x14ac:dyDescent="0.35">
      <c r="A538" s="10" t="s">
        <v>93</v>
      </c>
      <c r="B538" s="24"/>
      <c r="C538" s="24"/>
      <c r="D538" s="24">
        <f>SUM(D513:D535)</f>
        <v>0</v>
      </c>
    </row>
    <row r="539" spans="1:4" ht="15" customHeight="1" x14ac:dyDescent="0.35">
      <c r="A539" s="11"/>
      <c r="B539" s="27"/>
      <c r="C539" s="27"/>
      <c r="D539" s="27"/>
    </row>
    <row r="540" spans="1:4" ht="15" customHeight="1" x14ac:dyDescent="0.35">
      <c r="A540" s="4" t="str">
        <f>"E. INDIRECT COSTS ("&amp;TEXT(Instructions!$C$11,"0%")&amp;" * (A+C))"</f>
        <v>E. INDIRECT COSTS (25% * (A+C))</v>
      </c>
      <c r="B540" s="22"/>
      <c r="C540" s="22"/>
      <c r="D540" s="22">
        <f>D537*Instructions!$C$11</f>
        <v>0</v>
      </c>
    </row>
    <row r="541" spans="1:4" ht="15" customHeight="1" x14ac:dyDescent="0.35">
      <c r="A541" s="1"/>
      <c r="B541" s="27"/>
      <c r="C541" s="27"/>
      <c r="D541" s="27"/>
    </row>
    <row r="542" spans="1:4" ht="15" customHeight="1" x14ac:dyDescent="0.35">
      <c r="A542" s="4" t="s">
        <v>94</v>
      </c>
      <c r="B542" s="24"/>
      <c r="C542" s="24"/>
      <c r="D542" s="24">
        <f>D538+D540</f>
        <v>0</v>
      </c>
    </row>
    <row r="543" spans="1:4" ht="15" customHeight="1" x14ac:dyDescent="0.35">
      <c r="A543" s="3"/>
      <c r="B543" s="28"/>
      <c r="C543" s="28"/>
      <c r="D543" s="28"/>
    </row>
    <row r="544" spans="1:4" ht="15" customHeight="1" x14ac:dyDescent="0.35">
      <c r="A544" s="2"/>
      <c r="B544" s="21"/>
      <c r="C544" s="29"/>
      <c r="D544" s="21"/>
    </row>
    <row r="545" spans="1:4" ht="15" customHeight="1" x14ac:dyDescent="0.35">
      <c r="A545" s="248" t="str">
        <f>"COSTS OF WORK PACKAGE "&amp;'WP list'!B21&amp;" "&amp;'WP list'!C21</f>
        <v xml:space="preserve">COSTS OF WORK PACKAGE WP15 </v>
      </c>
      <c r="B545" s="248"/>
      <c r="C545" s="248"/>
      <c r="D545" s="248"/>
    </row>
    <row r="546" spans="1:4" ht="15" customHeight="1" x14ac:dyDescent="0.35">
      <c r="A546" s="3"/>
      <c r="B546" s="25"/>
      <c r="C546" s="25"/>
      <c r="D546" s="25"/>
    </row>
    <row r="547" spans="1:4" ht="15" customHeight="1" x14ac:dyDescent="0.35">
      <c r="A547" s="4" t="s">
        <v>68</v>
      </c>
      <c r="B547" s="22"/>
      <c r="C547" s="22"/>
      <c r="D547" s="22"/>
    </row>
    <row r="548" spans="1:4" ht="15" customHeight="1" x14ac:dyDescent="0.35">
      <c r="A548" s="5" t="s">
        <v>69</v>
      </c>
      <c r="B548" s="23"/>
      <c r="C548" s="23"/>
      <c r="D548" s="23"/>
    </row>
    <row r="549" spans="1:4" ht="15" customHeight="1" x14ac:dyDescent="0.35">
      <c r="A549" s="6" t="s">
        <v>70</v>
      </c>
      <c r="B549" s="20">
        <f>SUM('BE1:BE30'!B549)</f>
        <v>0</v>
      </c>
      <c r="C549" s="20" t="str">
        <f t="shared" ref="C549:C555" si="91">IF(B549&gt;0,D549/B549," ")</f>
        <v xml:space="preserve"> </v>
      </c>
      <c r="D549" s="20">
        <f>SUM('BE1:BE30'!D549)</f>
        <v>0</v>
      </c>
    </row>
    <row r="550" spans="1:4" ht="15" customHeight="1" x14ac:dyDescent="0.35">
      <c r="A550" s="6" t="s">
        <v>71</v>
      </c>
      <c r="B550" s="20">
        <f>SUM('BE1:BE30'!B550)</f>
        <v>0</v>
      </c>
      <c r="C550" s="20" t="str">
        <f t="shared" si="91"/>
        <v xml:space="preserve"> </v>
      </c>
      <c r="D550" s="20">
        <f>SUM('BE1:BE30'!D550)</f>
        <v>0</v>
      </c>
    </row>
    <row r="551" spans="1:4" ht="15" customHeight="1" x14ac:dyDescent="0.35">
      <c r="A551" s="6" t="s">
        <v>72</v>
      </c>
      <c r="B551" s="20">
        <f>SUM('BE1:BE30'!B551)</f>
        <v>0</v>
      </c>
      <c r="C551" s="20" t="str">
        <f t="shared" si="91"/>
        <v xml:space="preserve"> </v>
      </c>
      <c r="D551" s="20">
        <f>SUM('BE1:BE30'!D551)</f>
        <v>0</v>
      </c>
    </row>
    <row r="552" spans="1:4" ht="15" customHeight="1" x14ac:dyDescent="0.35">
      <c r="A552" s="6" t="s">
        <v>73</v>
      </c>
      <c r="B552" s="20">
        <f>SUM('BE1:BE30'!B552)</f>
        <v>0</v>
      </c>
      <c r="C552" s="20" t="str">
        <f t="shared" si="91"/>
        <v xml:space="preserve"> </v>
      </c>
      <c r="D552" s="20">
        <f>SUM('BE1:BE30'!D552)</f>
        <v>0</v>
      </c>
    </row>
    <row r="553" spans="1:4" ht="15" customHeight="1" x14ac:dyDescent="0.35">
      <c r="A553" s="6" t="s">
        <v>74</v>
      </c>
      <c r="B553" s="20">
        <f>SUM('BE1:BE30'!B553)</f>
        <v>0</v>
      </c>
      <c r="C553" s="20" t="str">
        <f t="shared" si="91"/>
        <v xml:space="preserve"> </v>
      </c>
      <c r="D553" s="20">
        <f>SUM('BE1:BE30'!D553)</f>
        <v>0</v>
      </c>
    </row>
    <row r="554" spans="1:4" ht="15" customHeight="1" x14ac:dyDescent="0.35">
      <c r="A554" s="5" t="s">
        <v>95</v>
      </c>
      <c r="B554" s="20">
        <f>SUM('BE1:BE30'!B554)</f>
        <v>0</v>
      </c>
      <c r="C554" s="20" t="str">
        <f t="shared" si="91"/>
        <v xml:space="preserve"> </v>
      </c>
      <c r="D554" s="20">
        <f>SUM('BE1:BE30'!D554)</f>
        <v>0</v>
      </c>
    </row>
    <row r="555" spans="1:4" ht="15" customHeight="1" x14ac:dyDescent="0.35">
      <c r="A555" s="5" t="s">
        <v>96</v>
      </c>
      <c r="B555" s="20">
        <f>SUM('BE1:BE30'!B555)</f>
        <v>0</v>
      </c>
      <c r="C555" s="20" t="str">
        <f t="shared" si="91"/>
        <v xml:space="preserve"> </v>
      </c>
      <c r="D555" s="20">
        <f>SUM('BE1:BE30'!D555)</f>
        <v>0</v>
      </c>
    </row>
    <row r="556" spans="1:4" ht="15" customHeight="1" x14ac:dyDescent="0.35">
      <c r="A556" s="4" t="s">
        <v>77</v>
      </c>
      <c r="B556" s="181"/>
      <c r="C556" s="181"/>
      <c r="D556" s="181"/>
    </row>
    <row r="557" spans="1:4" ht="15" customHeight="1" x14ac:dyDescent="0.35">
      <c r="A557" s="7"/>
      <c r="B557" s="20">
        <f>SUM('BE1:BE30'!B557)</f>
        <v>0</v>
      </c>
      <c r="C557" s="20" t="str">
        <f t="shared" ref="C557" si="92">IF(B557&gt;0,D557/B557," ")</f>
        <v xml:space="preserve"> </v>
      </c>
      <c r="D557" s="20">
        <f>SUM('BE1:BE30'!D557)</f>
        <v>0</v>
      </c>
    </row>
    <row r="558" spans="1:4" ht="15" customHeight="1" x14ac:dyDescent="0.35">
      <c r="A558" s="4" t="s">
        <v>78</v>
      </c>
      <c r="B558" s="181"/>
      <c r="C558" s="181"/>
      <c r="D558" s="181"/>
    </row>
    <row r="559" spans="1:4" ht="15" customHeight="1" x14ac:dyDescent="0.35">
      <c r="A559" s="5" t="s">
        <v>79</v>
      </c>
      <c r="B559" s="20">
        <f>SUM('BE1:BE30'!B559)</f>
        <v>0</v>
      </c>
      <c r="C559" s="20" t="str">
        <f t="shared" ref="C559" si="93">IF(B559&gt;0,D559/B559," ")</f>
        <v xml:space="preserve"> </v>
      </c>
      <c r="D559" s="20">
        <f>SUM('BE1:BE30'!D559)</f>
        <v>0</v>
      </c>
    </row>
    <row r="560" spans="1:4" x14ac:dyDescent="0.35">
      <c r="A560" s="5" t="s">
        <v>80</v>
      </c>
      <c r="B560" s="182"/>
      <c r="C560" s="182"/>
      <c r="D560" s="182"/>
    </row>
    <row r="561" spans="1:4" ht="29" x14ac:dyDescent="0.35">
      <c r="A561" s="8" t="s">
        <v>97</v>
      </c>
      <c r="B561" s="20">
        <f>SUM('BE1:BE30'!B561)</f>
        <v>0</v>
      </c>
      <c r="C561" s="20" t="str">
        <f t="shared" ref="C561:C563" si="94">IF(B561&gt;0,D561/B561," ")</f>
        <v xml:space="preserve"> </v>
      </c>
      <c r="D561" s="20">
        <f>SUM('BE1:BE30'!D561)</f>
        <v>0</v>
      </c>
    </row>
    <row r="562" spans="1:4" x14ac:dyDescent="0.35">
      <c r="A562" s="8" t="s">
        <v>82</v>
      </c>
      <c r="B562" s="20">
        <f>SUM('BE1:BE30'!B562)</f>
        <v>0</v>
      </c>
      <c r="C562" s="20" t="str">
        <f t="shared" si="94"/>
        <v xml:space="preserve"> </v>
      </c>
      <c r="D562" s="20">
        <f>SUM('BE1:BE30'!D562)</f>
        <v>0</v>
      </c>
    </row>
    <row r="563" spans="1:4" x14ac:dyDescent="0.35">
      <c r="A563" s="8" t="s">
        <v>83</v>
      </c>
      <c r="B563" s="20">
        <f>SUM('BE1:BE30'!B563)</f>
        <v>0</v>
      </c>
      <c r="C563" s="20" t="str">
        <f t="shared" si="94"/>
        <v xml:space="preserve"> </v>
      </c>
      <c r="D563" s="20">
        <f>SUM('BE1:BE30'!D563)</f>
        <v>0</v>
      </c>
    </row>
    <row r="564" spans="1:4" x14ac:dyDescent="0.35">
      <c r="A564" s="5" t="s">
        <v>84</v>
      </c>
      <c r="B564" s="182"/>
      <c r="C564" s="182"/>
      <c r="D564" s="182"/>
    </row>
    <row r="565" spans="1:4" x14ac:dyDescent="0.35">
      <c r="A565" s="8" t="s">
        <v>85</v>
      </c>
      <c r="B565" s="20">
        <f>SUM('BE1:BE30'!B565)</f>
        <v>0</v>
      </c>
      <c r="C565" s="20" t="str">
        <f t="shared" ref="C565:C569" si="95">IF(B565&gt;0,D565/B565," ")</f>
        <v xml:space="preserve"> </v>
      </c>
      <c r="D565" s="20">
        <f>SUM('BE1:BE30'!D565)</f>
        <v>0</v>
      </c>
    </row>
    <row r="566" spans="1:4" x14ac:dyDescent="0.35">
      <c r="A566" s="8" t="s">
        <v>86</v>
      </c>
      <c r="B566" s="20">
        <f>SUM('BE1:BE30'!B566)</f>
        <v>0</v>
      </c>
      <c r="C566" s="20" t="str">
        <f t="shared" si="95"/>
        <v xml:space="preserve"> </v>
      </c>
      <c r="D566" s="20">
        <f>SUM('BE1:BE30'!D566)</f>
        <v>0</v>
      </c>
    </row>
    <row r="567" spans="1:4" x14ac:dyDescent="0.35">
      <c r="A567" s="8" t="s">
        <v>87</v>
      </c>
      <c r="B567" s="20">
        <f>SUM('BE1:BE30'!B567)</f>
        <v>0</v>
      </c>
      <c r="C567" s="20" t="str">
        <f t="shared" si="95"/>
        <v xml:space="preserve"> </v>
      </c>
      <c r="D567" s="20">
        <f>SUM('BE1:BE30'!D567)</f>
        <v>0</v>
      </c>
    </row>
    <row r="568" spans="1:4" x14ac:dyDescent="0.35">
      <c r="A568" s="8" t="s">
        <v>88</v>
      </c>
      <c r="B568" s="20">
        <f>SUM('BE1:BE30'!B568)</f>
        <v>0</v>
      </c>
      <c r="C568" s="20" t="str">
        <f t="shared" si="95"/>
        <v xml:space="preserve"> </v>
      </c>
      <c r="D568" s="20">
        <f>SUM('BE1:BE30'!D568)</f>
        <v>0</v>
      </c>
    </row>
    <row r="569" spans="1:4" ht="29" x14ac:dyDescent="0.35">
      <c r="A569" s="8" t="s">
        <v>89</v>
      </c>
      <c r="B569" s="20">
        <f>SUM('BE1:BE30'!B569)</f>
        <v>0</v>
      </c>
      <c r="C569" s="20" t="str">
        <f t="shared" si="95"/>
        <v xml:space="preserve"> </v>
      </c>
      <c r="D569" s="20">
        <f>SUM('BE1:BE30'!D569)</f>
        <v>0</v>
      </c>
    </row>
    <row r="570" spans="1:4" x14ac:dyDescent="0.35">
      <c r="A570" s="4" t="s">
        <v>90</v>
      </c>
      <c r="B570" s="181"/>
      <c r="C570" s="181"/>
      <c r="D570" s="181"/>
    </row>
    <row r="571" spans="1:4" x14ac:dyDescent="0.35">
      <c r="A571" s="9" t="s">
        <v>98</v>
      </c>
      <c r="B571" s="20">
        <f>SUM('BE1:BE30'!B571)</f>
        <v>0</v>
      </c>
      <c r="C571" s="20" t="str">
        <f t="shared" ref="C571" si="96">IF(B571&gt;0,D571/B571," ")</f>
        <v xml:space="preserve"> </v>
      </c>
      <c r="D571" s="20">
        <f>SUM('BE1:BE30'!D571)</f>
        <v>0</v>
      </c>
    </row>
    <row r="572" spans="1:4" x14ac:dyDescent="0.35">
      <c r="A572" s="9"/>
      <c r="B572" s="23"/>
      <c r="C572" s="23"/>
      <c r="D572" s="23"/>
    </row>
    <row r="573" spans="1:4" x14ac:dyDescent="0.35">
      <c r="A573" s="10" t="s">
        <v>92</v>
      </c>
      <c r="B573" s="24"/>
      <c r="C573" s="24"/>
      <c r="D573" s="24">
        <f>SUM(D549:D555,D559:D569)</f>
        <v>0</v>
      </c>
    </row>
    <row r="574" spans="1:4" x14ac:dyDescent="0.35">
      <c r="A574" s="10" t="s">
        <v>93</v>
      </c>
      <c r="B574" s="24"/>
      <c r="C574" s="24"/>
      <c r="D574" s="24">
        <f>SUM(D549:D571)</f>
        <v>0</v>
      </c>
    </row>
    <row r="575" spans="1:4" x14ac:dyDescent="0.35">
      <c r="A575" s="11"/>
      <c r="B575" s="27"/>
      <c r="C575" s="27"/>
      <c r="D575" s="27"/>
    </row>
    <row r="576" spans="1:4" x14ac:dyDescent="0.35">
      <c r="A576" s="4" t="str">
        <f>"E. INDIRECT COSTS ("&amp;TEXT(Instructions!$C$11,"0%")&amp;" * (A+C))"</f>
        <v>E. INDIRECT COSTS (25% * (A+C))</v>
      </c>
      <c r="B576" s="22"/>
      <c r="C576" s="22"/>
      <c r="D576" s="22">
        <f>D573*Instructions!$C$11</f>
        <v>0</v>
      </c>
    </row>
    <row r="577" spans="1:4" x14ac:dyDescent="0.35">
      <c r="A577" s="1"/>
      <c r="B577" s="27"/>
      <c r="C577" s="27"/>
      <c r="D577" s="27"/>
    </row>
    <row r="578" spans="1:4" x14ac:dyDescent="0.35">
      <c r="A578" s="4" t="s">
        <v>94</v>
      </c>
      <c r="B578" s="24"/>
      <c r="C578" s="24"/>
      <c r="D578" s="24">
        <f>D574+D576</f>
        <v>0</v>
      </c>
    </row>
    <row r="579" spans="1:4" x14ac:dyDescent="0.35">
      <c r="A579" s="3"/>
      <c r="B579" s="28"/>
      <c r="C579" s="28"/>
      <c r="D579" s="28"/>
    </row>
    <row r="580" spans="1:4" x14ac:dyDescent="0.35">
      <c r="A580" s="2"/>
      <c r="B580" s="21"/>
      <c r="C580" s="29"/>
      <c r="D580" s="21"/>
    </row>
    <row r="581" spans="1:4" ht="21" x14ac:dyDescent="0.35">
      <c r="A581" s="248" t="str">
        <f>"COSTS OF WORK PACKAGE "&amp;'WP list'!B22&amp;" "&amp;'WP list'!C22</f>
        <v xml:space="preserve">COSTS OF WORK PACKAGE WP16 </v>
      </c>
      <c r="B581" s="248"/>
      <c r="C581" s="248"/>
      <c r="D581" s="248"/>
    </row>
    <row r="582" spans="1:4" x14ac:dyDescent="0.35">
      <c r="A582" s="3"/>
      <c r="B582" s="25"/>
      <c r="C582" s="25"/>
      <c r="D582" s="25"/>
    </row>
    <row r="583" spans="1:4" x14ac:dyDescent="0.35">
      <c r="A583" s="4" t="s">
        <v>68</v>
      </c>
      <c r="B583" s="22"/>
      <c r="C583" s="22"/>
      <c r="D583" s="22"/>
    </row>
    <row r="584" spans="1:4" x14ac:dyDescent="0.35">
      <c r="A584" s="5" t="s">
        <v>69</v>
      </c>
      <c r="B584" s="23"/>
      <c r="C584" s="23"/>
      <c r="D584" s="23"/>
    </row>
    <row r="585" spans="1:4" x14ac:dyDescent="0.35">
      <c r="A585" s="6" t="s">
        <v>70</v>
      </c>
      <c r="B585" s="20">
        <f>SUM('BE1:BE30'!B585)</f>
        <v>0</v>
      </c>
      <c r="C585" s="20" t="str">
        <f t="shared" ref="C585:C591" si="97">IF(B585&gt;0,D585/B585," ")</f>
        <v xml:space="preserve"> </v>
      </c>
      <c r="D585" s="20">
        <f>SUM('BE1:BE30'!D585)</f>
        <v>0</v>
      </c>
    </row>
    <row r="586" spans="1:4" x14ac:dyDescent="0.35">
      <c r="A586" s="6" t="s">
        <v>71</v>
      </c>
      <c r="B586" s="20">
        <f>SUM('BE1:BE30'!B586)</f>
        <v>0</v>
      </c>
      <c r="C586" s="20" t="str">
        <f t="shared" si="97"/>
        <v xml:space="preserve"> </v>
      </c>
      <c r="D586" s="20">
        <f>SUM('BE1:BE30'!D586)</f>
        <v>0</v>
      </c>
    </row>
    <row r="587" spans="1:4" x14ac:dyDescent="0.35">
      <c r="A587" s="6" t="s">
        <v>72</v>
      </c>
      <c r="B587" s="20">
        <f>SUM('BE1:BE30'!B587)</f>
        <v>0</v>
      </c>
      <c r="C587" s="20" t="str">
        <f t="shared" si="97"/>
        <v xml:space="preserve"> </v>
      </c>
      <c r="D587" s="20">
        <f>SUM('BE1:BE30'!D587)</f>
        <v>0</v>
      </c>
    </row>
    <row r="588" spans="1:4" x14ac:dyDescent="0.35">
      <c r="A588" s="6" t="s">
        <v>73</v>
      </c>
      <c r="B588" s="20">
        <f>SUM('BE1:BE30'!B588)</f>
        <v>0</v>
      </c>
      <c r="C588" s="20" t="str">
        <f t="shared" si="97"/>
        <v xml:space="preserve"> </v>
      </c>
      <c r="D588" s="20">
        <f>SUM('BE1:BE30'!D588)</f>
        <v>0</v>
      </c>
    </row>
    <row r="589" spans="1:4" x14ac:dyDescent="0.35">
      <c r="A589" s="6" t="s">
        <v>74</v>
      </c>
      <c r="B589" s="20">
        <f>SUM('BE1:BE30'!B589)</f>
        <v>0</v>
      </c>
      <c r="C589" s="20" t="str">
        <f t="shared" si="97"/>
        <v xml:space="preserve"> </v>
      </c>
      <c r="D589" s="20">
        <f>SUM('BE1:BE30'!D589)</f>
        <v>0</v>
      </c>
    </row>
    <row r="590" spans="1:4" x14ac:dyDescent="0.35">
      <c r="A590" s="5" t="s">
        <v>95</v>
      </c>
      <c r="B590" s="20">
        <f>SUM('BE1:BE30'!B590)</f>
        <v>0</v>
      </c>
      <c r="C590" s="20" t="str">
        <f t="shared" si="97"/>
        <v xml:space="preserve"> </v>
      </c>
      <c r="D590" s="20">
        <f>SUM('BE1:BE30'!D590)</f>
        <v>0</v>
      </c>
    </row>
    <row r="591" spans="1:4" x14ac:dyDescent="0.35">
      <c r="A591" s="5" t="s">
        <v>96</v>
      </c>
      <c r="B591" s="20">
        <f>SUM('BE1:BE30'!B591)</f>
        <v>0</v>
      </c>
      <c r="C591" s="20" t="str">
        <f t="shared" si="97"/>
        <v xml:space="preserve"> </v>
      </c>
      <c r="D591" s="20">
        <f>SUM('BE1:BE30'!D591)</f>
        <v>0</v>
      </c>
    </row>
    <row r="592" spans="1:4" x14ac:dyDescent="0.35">
      <c r="A592" s="4" t="s">
        <v>77</v>
      </c>
      <c r="B592" s="181"/>
      <c r="C592" s="181"/>
      <c r="D592" s="181"/>
    </row>
    <row r="593" spans="1:4" x14ac:dyDescent="0.35">
      <c r="A593" s="7"/>
      <c r="B593" s="20">
        <f>SUM('BE1:BE30'!B593)</f>
        <v>0</v>
      </c>
      <c r="C593" s="20" t="str">
        <f t="shared" ref="C593" si="98">IF(B593&gt;0,D593/B593," ")</f>
        <v xml:space="preserve"> </v>
      </c>
      <c r="D593" s="20">
        <f>SUM('BE1:BE30'!D593)</f>
        <v>0</v>
      </c>
    </row>
    <row r="594" spans="1:4" x14ac:dyDescent="0.35">
      <c r="A594" s="4" t="s">
        <v>78</v>
      </c>
      <c r="B594" s="181"/>
      <c r="C594" s="181"/>
      <c r="D594" s="181"/>
    </row>
    <row r="595" spans="1:4" x14ac:dyDescent="0.35">
      <c r="A595" s="5" t="s">
        <v>79</v>
      </c>
      <c r="B595" s="20">
        <f>SUM('BE1:BE30'!B595)</f>
        <v>0</v>
      </c>
      <c r="C595" s="20" t="str">
        <f t="shared" ref="C595" si="99">IF(B595&gt;0,D595/B595," ")</f>
        <v xml:space="preserve"> </v>
      </c>
      <c r="D595" s="20">
        <f>SUM('BE1:BE30'!D595)</f>
        <v>0</v>
      </c>
    </row>
    <row r="596" spans="1:4" x14ac:dyDescent="0.35">
      <c r="A596" s="5" t="s">
        <v>80</v>
      </c>
      <c r="B596" s="182"/>
      <c r="C596" s="182"/>
      <c r="D596" s="182"/>
    </row>
    <row r="597" spans="1:4" ht="29" x14ac:dyDescent="0.35">
      <c r="A597" s="8" t="s">
        <v>97</v>
      </c>
      <c r="B597" s="20">
        <f>SUM('BE1:BE30'!B597)</f>
        <v>0</v>
      </c>
      <c r="C597" s="20" t="str">
        <f t="shared" ref="C597:C599" si="100">IF(B597&gt;0,D597/B597," ")</f>
        <v xml:space="preserve"> </v>
      </c>
      <c r="D597" s="20">
        <f>SUM('BE1:BE30'!D597)</f>
        <v>0</v>
      </c>
    </row>
    <row r="598" spans="1:4" x14ac:dyDescent="0.35">
      <c r="A598" s="8" t="s">
        <v>82</v>
      </c>
      <c r="B598" s="20">
        <f>SUM('BE1:BE30'!B598)</f>
        <v>0</v>
      </c>
      <c r="C598" s="20" t="str">
        <f t="shared" si="100"/>
        <v xml:space="preserve"> </v>
      </c>
      <c r="D598" s="20">
        <f>SUM('BE1:BE30'!D598)</f>
        <v>0</v>
      </c>
    </row>
    <row r="599" spans="1:4" x14ac:dyDescent="0.35">
      <c r="A599" s="8" t="s">
        <v>83</v>
      </c>
      <c r="B599" s="20">
        <f>SUM('BE1:BE30'!B599)</f>
        <v>0</v>
      </c>
      <c r="C599" s="20" t="str">
        <f t="shared" si="100"/>
        <v xml:space="preserve"> </v>
      </c>
      <c r="D599" s="20">
        <f>SUM('BE1:BE30'!D599)</f>
        <v>0</v>
      </c>
    </row>
    <row r="600" spans="1:4" x14ac:dyDescent="0.35">
      <c r="A600" s="5" t="s">
        <v>84</v>
      </c>
      <c r="B600" s="182"/>
      <c r="C600" s="182"/>
      <c r="D600" s="182"/>
    </row>
    <row r="601" spans="1:4" x14ac:dyDescent="0.35">
      <c r="A601" s="8" t="s">
        <v>85</v>
      </c>
      <c r="B601" s="20">
        <f>SUM('BE1:BE30'!B601)</f>
        <v>0</v>
      </c>
      <c r="C601" s="20" t="str">
        <f t="shared" ref="C601:C605" si="101">IF(B601&gt;0,D601/B601," ")</f>
        <v xml:space="preserve"> </v>
      </c>
      <c r="D601" s="20">
        <f>SUM('BE1:BE30'!D601)</f>
        <v>0</v>
      </c>
    </row>
    <row r="602" spans="1:4" x14ac:dyDescent="0.35">
      <c r="A602" s="8" t="s">
        <v>86</v>
      </c>
      <c r="B602" s="20">
        <f>SUM('BE1:BE30'!B602)</f>
        <v>0</v>
      </c>
      <c r="C602" s="20" t="str">
        <f t="shared" si="101"/>
        <v xml:space="preserve"> </v>
      </c>
      <c r="D602" s="20">
        <f>SUM('BE1:BE30'!D602)</f>
        <v>0</v>
      </c>
    </row>
    <row r="603" spans="1:4" x14ac:dyDescent="0.35">
      <c r="A603" s="8" t="s">
        <v>87</v>
      </c>
      <c r="B603" s="20">
        <f>SUM('BE1:BE30'!B603)</f>
        <v>0</v>
      </c>
      <c r="C603" s="20" t="str">
        <f t="shared" si="101"/>
        <v xml:space="preserve"> </v>
      </c>
      <c r="D603" s="20">
        <f>SUM('BE1:BE30'!D603)</f>
        <v>0</v>
      </c>
    </row>
    <row r="604" spans="1:4" x14ac:dyDescent="0.35">
      <c r="A604" s="8" t="s">
        <v>88</v>
      </c>
      <c r="B604" s="20">
        <f>SUM('BE1:BE30'!B604)</f>
        <v>0</v>
      </c>
      <c r="C604" s="20" t="str">
        <f t="shared" si="101"/>
        <v xml:space="preserve"> </v>
      </c>
      <c r="D604" s="20">
        <f>SUM('BE1:BE30'!D604)</f>
        <v>0</v>
      </c>
    </row>
    <row r="605" spans="1:4" ht="29" x14ac:dyDescent="0.35">
      <c r="A605" s="8" t="s">
        <v>89</v>
      </c>
      <c r="B605" s="20">
        <f>SUM('BE1:BE30'!B605)</f>
        <v>0</v>
      </c>
      <c r="C605" s="20" t="str">
        <f t="shared" si="101"/>
        <v xml:space="preserve"> </v>
      </c>
      <c r="D605" s="20">
        <f>SUM('BE1:BE30'!D605)</f>
        <v>0</v>
      </c>
    </row>
    <row r="606" spans="1:4" x14ac:dyDescent="0.35">
      <c r="A606" s="4" t="s">
        <v>90</v>
      </c>
      <c r="B606" s="181"/>
      <c r="C606" s="181"/>
      <c r="D606" s="181"/>
    </row>
    <row r="607" spans="1:4" x14ac:dyDescent="0.35">
      <c r="A607" s="9" t="s">
        <v>98</v>
      </c>
      <c r="B607" s="20">
        <f>SUM('BE1:BE30'!B607)</f>
        <v>0</v>
      </c>
      <c r="C607" s="20" t="str">
        <f t="shared" ref="C607" si="102">IF(B607&gt;0,D607/B607," ")</f>
        <v xml:space="preserve"> </v>
      </c>
      <c r="D607" s="20">
        <f>SUM('BE1:BE30'!D607)</f>
        <v>0</v>
      </c>
    </row>
    <row r="608" spans="1:4" x14ac:dyDescent="0.35">
      <c r="A608" s="9"/>
      <c r="B608" s="23"/>
      <c r="C608" s="23"/>
      <c r="D608" s="23"/>
    </row>
    <row r="609" spans="1:4" x14ac:dyDescent="0.35">
      <c r="A609" s="10" t="s">
        <v>92</v>
      </c>
      <c r="B609" s="24"/>
      <c r="C609" s="24"/>
      <c r="D609" s="24">
        <f>SUM(D585:D591,D595:D605)</f>
        <v>0</v>
      </c>
    </row>
    <row r="610" spans="1:4" x14ac:dyDescent="0.35">
      <c r="A610" s="10" t="s">
        <v>93</v>
      </c>
      <c r="B610" s="24"/>
      <c r="C610" s="24"/>
      <c r="D610" s="24">
        <f>SUM(D585:D607)</f>
        <v>0</v>
      </c>
    </row>
    <row r="611" spans="1:4" x14ac:dyDescent="0.35">
      <c r="A611" s="11"/>
      <c r="B611" s="27"/>
      <c r="C611" s="27"/>
      <c r="D611" s="27"/>
    </row>
    <row r="612" spans="1:4" x14ac:dyDescent="0.35">
      <c r="A612" s="4" t="str">
        <f>"E. INDIRECT COSTS ("&amp;TEXT(Instructions!$C$11,"0%")&amp;" * (A+C))"</f>
        <v>E. INDIRECT COSTS (25% * (A+C))</v>
      </c>
      <c r="B612" s="22"/>
      <c r="C612" s="22"/>
      <c r="D612" s="22">
        <f>D609*Instructions!$C$11</f>
        <v>0</v>
      </c>
    </row>
    <row r="613" spans="1:4" x14ac:dyDescent="0.35">
      <c r="A613" s="1"/>
      <c r="B613" s="27"/>
      <c r="C613" s="27"/>
      <c r="D613" s="27"/>
    </row>
    <row r="614" spans="1:4" x14ac:dyDescent="0.35">
      <c r="A614" s="4" t="s">
        <v>94</v>
      </c>
      <c r="B614" s="24"/>
      <c r="C614" s="24"/>
      <c r="D614" s="24">
        <f>D610+D612</f>
        <v>0</v>
      </c>
    </row>
    <row r="615" spans="1:4" x14ac:dyDescent="0.35">
      <c r="A615" s="3"/>
      <c r="B615" s="28"/>
      <c r="C615" s="28"/>
      <c r="D615" s="28"/>
    </row>
    <row r="616" spans="1:4" x14ac:dyDescent="0.35">
      <c r="A616" s="2"/>
      <c r="B616" s="21"/>
      <c r="C616" s="29"/>
      <c r="D616" s="21"/>
    </row>
    <row r="617" spans="1:4" ht="21" x14ac:dyDescent="0.35">
      <c r="A617" s="248" t="str">
        <f>"COSTS OF WORK PACKAGE "&amp;'WP list'!B23&amp;" "&amp;'WP list'!C23</f>
        <v xml:space="preserve">COSTS OF WORK PACKAGE WP17 </v>
      </c>
      <c r="B617" s="248"/>
      <c r="C617" s="248"/>
      <c r="D617" s="248"/>
    </row>
    <row r="618" spans="1:4" x14ac:dyDescent="0.35">
      <c r="A618" s="3"/>
      <c r="B618" s="25"/>
      <c r="C618" s="25"/>
      <c r="D618" s="25"/>
    </row>
    <row r="619" spans="1:4" x14ac:dyDescent="0.35">
      <c r="A619" s="4" t="s">
        <v>68</v>
      </c>
      <c r="B619" s="22"/>
      <c r="C619" s="22"/>
      <c r="D619" s="22"/>
    </row>
    <row r="620" spans="1:4" x14ac:dyDescent="0.35">
      <c r="A620" s="5" t="s">
        <v>69</v>
      </c>
      <c r="B620" s="23"/>
      <c r="C620" s="23"/>
      <c r="D620" s="23"/>
    </row>
    <row r="621" spans="1:4" x14ac:dyDescent="0.35">
      <c r="A621" s="6" t="s">
        <v>70</v>
      </c>
      <c r="B621" s="20">
        <f>SUM('BE1:BE30'!B621)</f>
        <v>0</v>
      </c>
      <c r="C621" s="20" t="str">
        <f t="shared" ref="C621:C627" si="103">IF(B621&gt;0,D621/B621," ")</f>
        <v xml:space="preserve"> </v>
      </c>
      <c r="D621" s="20">
        <f>SUM('BE1:BE30'!D621)</f>
        <v>0</v>
      </c>
    </row>
    <row r="622" spans="1:4" x14ac:dyDescent="0.35">
      <c r="A622" s="6" t="s">
        <v>71</v>
      </c>
      <c r="B622" s="20">
        <f>SUM('BE1:BE30'!B622)</f>
        <v>0</v>
      </c>
      <c r="C622" s="20" t="str">
        <f t="shared" si="103"/>
        <v xml:space="preserve"> </v>
      </c>
      <c r="D622" s="20">
        <f>SUM('BE1:BE30'!D622)</f>
        <v>0</v>
      </c>
    </row>
    <row r="623" spans="1:4" x14ac:dyDescent="0.35">
      <c r="A623" s="6" t="s">
        <v>72</v>
      </c>
      <c r="B623" s="20">
        <f>SUM('BE1:BE30'!B623)</f>
        <v>0</v>
      </c>
      <c r="C623" s="20" t="str">
        <f t="shared" si="103"/>
        <v xml:space="preserve"> </v>
      </c>
      <c r="D623" s="20">
        <f>SUM('BE1:BE30'!D623)</f>
        <v>0</v>
      </c>
    </row>
    <row r="624" spans="1:4" x14ac:dyDescent="0.35">
      <c r="A624" s="6" t="s">
        <v>73</v>
      </c>
      <c r="B624" s="20">
        <f>SUM('BE1:BE30'!B624)</f>
        <v>0</v>
      </c>
      <c r="C624" s="20" t="str">
        <f t="shared" si="103"/>
        <v xml:space="preserve"> </v>
      </c>
      <c r="D624" s="20">
        <f>SUM('BE1:BE30'!D624)</f>
        <v>0</v>
      </c>
    </row>
    <row r="625" spans="1:4" x14ac:dyDescent="0.35">
      <c r="A625" s="6" t="s">
        <v>74</v>
      </c>
      <c r="B625" s="20">
        <f>SUM('BE1:BE30'!B625)</f>
        <v>0</v>
      </c>
      <c r="C625" s="20" t="str">
        <f t="shared" si="103"/>
        <v xml:space="preserve"> </v>
      </c>
      <c r="D625" s="20">
        <f>SUM('BE1:BE30'!D625)</f>
        <v>0</v>
      </c>
    </row>
    <row r="626" spans="1:4" x14ac:dyDescent="0.35">
      <c r="A626" s="5" t="s">
        <v>95</v>
      </c>
      <c r="B626" s="20">
        <f>SUM('BE1:BE30'!B626)</f>
        <v>0</v>
      </c>
      <c r="C626" s="20" t="str">
        <f t="shared" si="103"/>
        <v xml:space="preserve"> </v>
      </c>
      <c r="D626" s="20">
        <f>SUM('BE1:BE30'!D626)</f>
        <v>0</v>
      </c>
    </row>
    <row r="627" spans="1:4" x14ac:dyDescent="0.35">
      <c r="A627" s="5" t="s">
        <v>96</v>
      </c>
      <c r="B627" s="20">
        <f>SUM('BE1:BE30'!B627)</f>
        <v>0</v>
      </c>
      <c r="C627" s="20" t="str">
        <f t="shared" si="103"/>
        <v xml:space="preserve"> </v>
      </c>
      <c r="D627" s="20">
        <f>SUM('BE1:BE30'!D627)</f>
        <v>0</v>
      </c>
    </row>
    <row r="628" spans="1:4" x14ac:dyDescent="0.35">
      <c r="A628" s="4" t="s">
        <v>77</v>
      </c>
      <c r="B628" s="181"/>
      <c r="C628" s="181"/>
      <c r="D628" s="181"/>
    </row>
    <row r="629" spans="1:4" x14ac:dyDescent="0.35">
      <c r="A629" s="7"/>
      <c r="B629" s="20">
        <f>SUM('BE1:BE30'!B629)</f>
        <v>0</v>
      </c>
      <c r="C629" s="20" t="str">
        <f t="shared" ref="C629" si="104">IF(B629&gt;0,D629/B629," ")</f>
        <v xml:space="preserve"> </v>
      </c>
      <c r="D629" s="20">
        <f>SUM('BE1:BE30'!D629)</f>
        <v>0</v>
      </c>
    </row>
    <row r="630" spans="1:4" x14ac:dyDescent="0.35">
      <c r="A630" s="4" t="s">
        <v>78</v>
      </c>
      <c r="B630" s="181"/>
      <c r="C630" s="181"/>
      <c r="D630" s="181"/>
    </row>
    <row r="631" spans="1:4" x14ac:dyDescent="0.35">
      <c r="A631" s="5" t="s">
        <v>79</v>
      </c>
      <c r="B631" s="20">
        <f>SUM('BE1:BE30'!B631)</f>
        <v>0</v>
      </c>
      <c r="C631" s="20" t="str">
        <f t="shared" ref="C631" si="105">IF(B631&gt;0,D631/B631," ")</f>
        <v xml:space="preserve"> </v>
      </c>
      <c r="D631" s="20">
        <f>SUM('BE1:BE30'!D631)</f>
        <v>0</v>
      </c>
    </row>
    <row r="632" spans="1:4" x14ac:dyDescent="0.35">
      <c r="A632" s="5" t="s">
        <v>80</v>
      </c>
      <c r="B632" s="182"/>
      <c r="C632" s="182"/>
      <c r="D632" s="182"/>
    </row>
    <row r="633" spans="1:4" ht="29" x14ac:dyDescent="0.35">
      <c r="A633" s="8" t="s">
        <v>97</v>
      </c>
      <c r="B633" s="20">
        <f>SUM('BE1:BE30'!B633)</f>
        <v>0</v>
      </c>
      <c r="C633" s="20" t="str">
        <f t="shared" ref="C633:C635" si="106">IF(B633&gt;0,D633/B633," ")</f>
        <v xml:space="preserve"> </v>
      </c>
      <c r="D633" s="20">
        <f>SUM('BE1:BE30'!D633)</f>
        <v>0</v>
      </c>
    </row>
    <row r="634" spans="1:4" x14ac:dyDescent="0.35">
      <c r="A634" s="8" t="s">
        <v>82</v>
      </c>
      <c r="B634" s="20">
        <f>SUM('BE1:BE30'!B634)</f>
        <v>0</v>
      </c>
      <c r="C634" s="20" t="str">
        <f t="shared" si="106"/>
        <v xml:space="preserve"> </v>
      </c>
      <c r="D634" s="20">
        <f>SUM('BE1:BE30'!D634)</f>
        <v>0</v>
      </c>
    </row>
    <row r="635" spans="1:4" x14ac:dyDescent="0.35">
      <c r="A635" s="8" t="s">
        <v>83</v>
      </c>
      <c r="B635" s="20">
        <f>SUM('BE1:BE30'!B635)</f>
        <v>0</v>
      </c>
      <c r="C635" s="20" t="str">
        <f t="shared" si="106"/>
        <v xml:space="preserve"> </v>
      </c>
      <c r="D635" s="20">
        <f>SUM('BE1:BE30'!D635)</f>
        <v>0</v>
      </c>
    </row>
    <row r="636" spans="1:4" x14ac:dyDescent="0.35">
      <c r="A636" s="5" t="s">
        <v>84</v>
      </c>
      <c r="B636" s="182"/>
      <c r="C636" s="182"/>
      <c r="D636" s="182"/>
    </row>
    <row r="637" spans="1:4" x14ac:dyDescent="0.35">
      <c r="A637" s="8" t="s">
        <v>85</v>
      </c>
      <c r="B637" s="20">
        <f>SUM('BE1:BE30'!B637)</f>
        <v>0</v>
      </c>
      <c r="C637" s="20" t="str">
        <f t="shared" ref="C637:C641" si="107">IF(B637&gt;0,D637/B637," ")</f>
        <v xml:space="preserve"> </v>
      </c>
      <c r="D637" s="20">
        <f>SUM('BE1:BE30'!D637)</f>
        <v>0</v>
      </c>
    </row>
    <row r="638" spans="1:4" x14ac:dyDescent="0.35">
      <c r="A638" s="8" t="s">
        <v>86</v>
      </c>
      <c r="B638" s="20">
        <f>SUM('BE1:BE30'!B638)</f>
        <v>0</v>
      </c>
      <c r="C638" s="20" t="str">
        <f t="shared" si="107"/>
        <v xml:space="preserve"> </v>
      </c>
      <c r="D638" s="20">
        <f>SUM('BE1:BE30'!D638)</f>
        <v>0</v>
      </c>
    </row>
    <row r="639" spans="1:4" x14ac:dyDescent="0.35">
      <c r="A639" s="8" t="s">
        <v>87</v>
      </c>
      <c r="B639" s="20">
        <f>SUM('BE1:BE30'!B639)</f>
        <v>0</v>
      </c>
      <c r="C639" s="20" t="str">
        <f t="shared" si="107"/>
        <v xml:space="preserve"> </v>
      </c>
      <c r="D639" s="20">
        <f>SUM('BE1:BE30'!D639)</f>
        <v>0</v>
      </c>
    </row>
    <row r="640" spans="1:4" x14ac:dyDescent="0.35">
      <c r="A640" s="8" t="s">
        <v>88</v>
      </c>
      <c r="B640" s="20">
        <f>SUM('BE1:BE30'!B640)</f>
        <v>0</v>
      </c>
      <c r="C640" s="20" t="str">
        <f t="shared" si="107"/>
        <v xml:space="preserve"> </v>
      </c>
      <c r="D640" s="20">
        <f>SUM('BE1:BE30'!D640)</f>
        <v>0</v>
      </c>
    </row>
    <row r="641" spans="1:4" ht="29" x14ac:dyDescent="0.35">
      <c r="A641" s="8" t="s">
        <v>89</v>
      </c>
      <c r="B641" s="20">
        <f>SUM('BE1:BE30'!B641)</f>
        <v>0</v>
      </c>
      <c r="C641" s="20" t="str">
        <f t="shared" si="107"/>
        <v xml:space="preserve"> </v>
      </c>
      <c r="D641" s="20">
        <f>SUM('BE1:BE30'!D641)</f>
        <v>0</v>
      </c>
    </row>
    <row r="642" spans="1:4" x14ac:dyDescent="0.35">
      <c r="A642" s="4" t="s">
        <v>90</v>
      </c>
      <c r="B642" s="181"/>
      <c r="C642" s="181"/>
      <c r="D642" s="181"/>
    </row>
    <row r="643" spans="1:4" x14ac:dyDescent="0.35">
      <c r="A643" s="9" t="s">
        <v>98</v>
      </c>
      <c r="B643" s="20">
        <f>SUM('BE1:BE30'!B643)</f>
        <v>0</v>
      </c>
      <c r="C643" s="20" t="str">
        <f t="shared" ref="C643" si="108">IF(B643&gt;0,D643/B643," ")</f>
        <v xml:space="preserve"> </v>
      </c>
      <c r="D643" s="20">
        <f>SUM('BE1:BE30'!D643)</f>
        <v>0</v>
      </c>
    </row>
    <row r="644" spans="1:4" x14ac:dyDescent="0.35">
      <c r="A644" s="9"/>
      <c r="B644" s="23"/>
      <c r="C644" s="23"/>
      <c r="D644" s="23"/>
    </row>
    <row r="645" spans="1:4" x14ac:dyDescent="0.35">
      <c r="A645" s="10" t="s">
        <v>92</v>
      </c>
      <c r="B645" s="24"/>
      <c r="C645" s="24"/>
      <c r="D645" s="24">
        <f>SUM(D621:D627,D631:D641)</f>
        <v>0</v>
      </c>
    </row>
    <row r="646" spans="1:4" x14ac:dyDescent="0.35">
      <c r="A646" s="10" t="s">
        <v>93</v>
      </c>
      <c r="B646" s="24"/>
      <c r="C646" s="24"/>
      <c r="D646" s="24">
        <f>SUM(D621:D643)</f>
        <v>0</v>
      </c>
    </row>
    <row r="647" spans="1:4" x14ac:dyDescent="0.35">
      <c r="A647" s="11"/>
      <c r="B647" s="27"/>
      <c r="C647" s="27"/>
      <c r="D647" s="27"/>
    </row>
    <row r="648" spans="1:4" x14ac:dyDescent="0.35">
      <c r="A648" s="4" t="str">
        <f>"E. INDIRECT COSTS ("&amp;TEXT(Instructions!$C$11,"0%")&amp;" * (A+C))"</f>
        <v>E. INDIRECT COSTS (25% * (A+C))</v>
      </c>
      <c r="B648" s="22"/>
      <c r="C648" s="22"/>
      <c r="D648" s="22">
        <f>D645*Instructions!$C$11</f>
        <v>0</v>
      </c>
    </row>
    <row r="649" spans="1:4" x14ac:dyDescent="0.35">
      <c r="A649" s="1"/>
      <c r="B649" s="27"/>
      <c r="C649" s="27"/>
      <c r="D649" s="27"/>
    </row>
    <row r="650" spans="1:4" x14ac:dyDescent="0.35">
      <c r="A650" s="4" t="s">
        <v>94</v>
      </c>
      <c r="B650" s="24"/>
      <c r="C650" s="24"/>
      <c r="D650" s="24">
        <f>D646+D648</f>
        <v>0</v>
      </c>
    </row>
    <row r="651" spans="1:4" x14ac:dyDescent="0.35">
      <c r="A651" s="3"/>
      <c r="B651" s="28"/>
      <c r="C651" s="28"/>
      <c r="D651" s="28"/>
    </row>
    <row r="652" spans="1:4" x14ac:dyDescent="0.35">
      <c r="A652" s="2"/>
      <c r="B652" s="21"/>
      <c r="C652" s="29"/>
      <c r="D652" s="21"/>
    </row>
    <row r="653" spans="1:4" ht="21" x14ac:dyDescent="0.35">
      <c r="A653" s="248" t="str">
        <f>"COSTS OF WORK PACKAGE "&amp;'WP list'!B24&amp;" "&amp;'WP list'!C24</f>
        <v xml:space="preserve">COSTS OF WORK PACKAGE WP18 </v>
      </c>
      <c r="B653" s="248"/>
      <c r="C653" s="248"/>
      <c r="D653" s="248"/>
    </row>
    <row r="654" spans="1:4" x14ac:dyDescent="0.35">
      <c r="A654" s="3"/>
      <c r="B654" s="25"/>
      <c r="C654" s="25"/>
      <c r="D654" s="25"/>
    </row>
    <row r="655" spans="1:4" x14ac:dyDescent="0.35">
      <c r="A655" s="4" t="s">
        <v>68</v>
      </c>
      <c r="B655" s="22"/>
      <c r="C655" s="22"/>
      <c r="D655" s="22"/>
    </row>
    <row r="656" spans="1:4" x14ac:dyDescent="0.35">
      <c r="A656" s="5" t="s">
        <v>69</v>
      </c>
      <c r="B656" s="23"/>
      <c r="C656" s="23"/>
      <c r="D656" s="23"/>
    </row>
    <row r="657" spans="1:4" x14ac:dyDescent="0.35">
      <c r="A657" s="6" t="s">
        <v>70</v>
      </c>
      <c r="B657" s="20">
        <f>SUM('BE1:BE30'!B657)</f>
        <v>0</v>
      </c>
      <c r="C657" s="20" t="str">
        <f t="shared" ref="C657:C663" si="109">IF(B657&gt;0,D657/B657," ")</f>
        <v xml:space="preserve"> </v>
      </c>
      <c r="D657" s="20">
        <f>SUM('BE1:BE30'!D657)</f>
        <v>0</v>
      </c>
    </row>
    <row r="658" spans="1:4" x14ac:dyDescent="0.35">
      <c r="A658" s="6" t="s">
        <v>71</v>
      </c>
      <c r="B658" s="20">
        <f>SUM('BE1:BE30'!B658)</f>
        <v>0</v>
      </c>
      <c r="C658" s="20" t="str">
        <f t="shared" si="109"/>
        <v xml:space="preserve"> </v>
      </c>
      <c r="D658" s="20">
        <f>SUM('BE1:BE30'!D658)</f>
        <v>0</v>
      </c>
    </row>
    <row r="659" spans="1:4" x14ac:dyDescent="0.35">
      <c r="A659" s="6" t="s">
        <v>72</v>
      </c>
      <c r="B659" s="20">
        <f>SUM('BE1:BE30'!B659)</f>
        <v>0</v>
      </c>
      <c r="C659" s="20" t="str">
        <f t="shared" si="109"/>
        <v xml:space="preserve"> </v>
      </c>
      <c r="D659" s="20">
        <f>SUM('BE1:BE30'!D659)</f>
        <v>0</v>
      </c>
    </row>
    <row r="660" spans="1:4" x14ac:dyDescent="0.35">
      <c r="A660" s="6" t="s">
        <v>73</v>
      </c>
      <c r="B660" s="20">
        <f>SUM('BE1:BE30'!B660)</f>
        <v>0</v>
      </c>
      <c r="C660" s="20" t="str">
        <f t="shared" si="109"/>
        <v xml:space="preserve"> </v>
      </c>
      <c r="D660" s="20">
        <f>SUM('BE1:BE30'!D660)</f>
        <v>0</v>
      </c>
    </row>
    <row r="661" spans="1:4" x14ac:dyDescent="0.35">
      <c r="A661" s="6" t="s">
        <v>74</v>
      </c>
      <c r="B661" s="20">
        <f>SUM('BE1:BE30'!B661)</f>
        <v>0</v>
      </c>
      <c r="C661" s="20" t="str">
        <f t="shared" si="109"/>
        <v xml:space="preserve"> </v>
      </c>
      <c r="D661" s="20">
        <f>SUM('BE1:BE30'!D661)</f>
        <v>0</v>
      </c>
    </row>
    <row r="662" spans="1:4" x14ac:dyDescent="0.35">
      <c r="A662" s="5" t="s">
        <v>95</v>
      </c>
      <c r="B662" s="20">
        <f>SUM('BE1:BE30'!B662)</f>
        <v>0</v>
      </c>
      <c r="C662" s="20" t="str">
        <f t="shared" si="109"/>
        <v xml:space="preserve"> </v>
      </c>
      <c r="D662" s="20">
        <f>SUM('BE1:BE30'!D662)</f>
        <v>0</v>
      </c>
    </row>
    <row r="663" spans="1:4" x14ac:dyDescent="0.35">
      <c r="A663" s="5" t="s">
        <v>96</v>
      </c>
      <c r="B663" s="20">
        <f>SUM('BE1:BE30'!B663)</f>
        <v>0</v>
      </c>
      <c r="C663" s="20" t="str">
        <f t="shared" si="109"/>
        <v xml:space="preserve"> </v>
      </c>
      <c r="D663" s="20">
        <f>SUM('BE1:BE30'!D663)</f>
        <v>0</v>
      </c>
    </row>
    <row r="664" spans="1:4" x14ac:dyDescent="0.35">
      <c r="A664" s="4" t="s">
        <v>77</v>
      </c>
      <c r="B664" s="181"/>
      <c r="C664" s="181"/>
      <c r="D664" s="181"/>
    </row>
    <row r="665" spans="1:4" x14ac:dyDescent="0.35">
      <c r="A665" s="7"/>
      <c r="B665" s="20">
        <f>SUM('BE1:BE30'!B665)</f>
        <v>0</v>
      </c>
      <c r="C665" s="20" t="str">
        <f t="shared" ref="C665" si="110">IF(B665&gt;0,D665/B665," ")</f>
        <v xml:space="preserve"> </v>
      </c>
      <c r="D665" s="20">
        <f>SUM('BE1:BE30'!D665)</f>
        <v>0</v>
      </c>
    </row>
    <row r="666" spans="1:4" x14ac:dyDescent="0.35">
      <c r="A666" s="4" t="s">
        <v>78</v>
      </c>
      <c r="B666" s="181"/>
      <c r="C666" s="181"/>
      <c r="D666" s="181"/>
    </row>
    <row r="667" spans="1:4" x14ac:dyDescent="0.35">
      <c r="A667" s="5" t="s">
        <v>79</v>
      </c>
      <c r="B667" s="20">
        <f>SUM('BE1:BE30'!B667)</f>
        <v>0</v>
      </c>
      <c r="C667" s="20" t="str">
        <f t="shared" ref="C667" si="111">IF(B667&gt;0,D667/B667," ")</f>
        <v xml:space="preserve"> </v>
      </c>
      <c r="D667" s="20">
        <f>SUM('BE1:BE30'!D667)</f>
        <v>0</v>
      </c>
    </row>
    <row r="668" spans="1:4" x14ac:dyDescent="0.35">
      <c r="A668" s="5" t="s">
        <v>80</v>
      </c>
      <c r="B668" s="182"/>
      <c r="C668" s="182"/>
      <c r="D668" s="182"/>
    </row>
    <row r="669" spans="1:4" ht="29" x14ac:dyDescent="0.35">
      <c r="A669" s="8" t="s">
        <v>97</v>
      </c>
      <c r="B669" s="20">
        <f>SUM('BE1:BE30'!B669)</f>
        <v>0</v>
      </c>
      <c r="C669" s="20" t="str">
        <f t="shared" ref="C669:C671" si="112">IF(B669&gt;0,D669/B669," ")</f>
        <v xml:space="preserve"> </v>
      </c>
      <c r="D669" s="20">
        <f>SUM('BE1:BE30'!D669)</f>
        <v>0</v>
      </c>
    </row>
    <row r="670" spans="1:4" x14ac:dyDescent="0.35">
      <c r="A670" s="8" t="s">
        <v>82</v>
      </c>
      <c r="B670" s="20">
        <f>SUM('BE1:BE30'!B670)</f>
        <v>0</v>
      </c>
      <c r="C670" s="20" t="str">
        <f t="shared" si="112"/>
        <v xml:space="preserve"> </v>
      </c>
      <c r="D670" s="20">
        <f>SUM('BE1:BE30'!D670)</f>
        <v>0</v>
      </c>
    </row>
    <row r="671" spans="1:4" x14ac:dyDescent="0.35">
      <c r="A671" s="8" t="s">
        <v>83</v>
      </c>
      <c r="B671" s="20">
        <f>SUM('BE1:BE30'!B671)</f>
        <v>0</v>
      </c>
      <c r="C671" s="20" t="str">
        <f t="shared" si="112"/>
        <v xml:space="preserve"> </v>
      </c>
      <c r="D671" s="20">
        <f>SUM('BE1:BE30'!D671)</f>
        <v>0</v>
      </c>
    </row>
    <row r="672" spans="1:4" x14ac:dyDescent="0.35">
      <c r="A672" s="5" t="s">
        <v>84</v>
      </c>
      <c r="B672" s="182"/>
      <c r="C672" s="182"/>
      <c r="D672" s="182"/>
    </row>
    <row r="673" spans="1:4" x14ac:dyDescent="0.35">
      <c r="A673" s="8" t="s">
        <v>85</v>
      </c>
      <c r="B673" s="20">
        <f>SUM('BE1:BE30'!B673)</f>
        <v>0</v>
      </c>
      <c r="C673" s="20" t="str">
        <f t="shared" ref="C673:C677" si="113">IF(B673&gt;0,D673/B673," ")</f>
        <v xml:space="preserve"> </v>
      </c>
      <c r="D673" s="20">
        <f>SUM('BE1:BE30'!D673)</f>
        <v>0</v>
      </c>
    </row>
    <row r="674" spans="1:4" x14ac:dyDescent="0.35">
      <c r="A674" s="8" t="s">
        <v>86</v>
      </c>
      <c r="B674" s="20">
        <f>SUM('BE1:BE30'!B674)</f>
        <v>0</v>
      </c>
      <c r="C674" s="20" t="str">
        <f t="shared" si="113"/>
        <v xml:space="preserve"> </v>
      </c>
      <c r="D674" s="20">
        <f>SUM('BE1:BE30'!D674)</f>
        <v>0</v>
      </c>
    </row>
    <row r="675" spans="1:4" x14ac:dyDescent="0.35">
      <c r="A675" s="8" t="s">
        <v>87</v>
      </c>
      <c r="B675" s="20">
        <f>SUM('BE1:BE30'!B675)</f>
        <v>0</v>
      </c>
      <c r="C675" s="20" t="str">
        <f t="shared" si="113"/>
        <v xml:space="preserve"> </v>
      </c>
      <c r="D675" s="20">
        <f>SUM('BE1:BE30'!D675)</f>
        <v>0</v>
      </c>
    </row>
    <row r="676" spans="1:4" x14ac:dyDescent="0.35">
      <c r="A676" s="8" t="s">
        <v>88</v>
      </c>
      <c r="B676" s="20">
        <f>SUM('BE1:BE30'!B676)</f>
        <v>0</v>
      </c>
      <c r="C676" s="20" t="str">
        <f t="shared" si="113"/>
        <v xml:space="preserve"> </v>
      </c>
      <c r="D676" s="20">
        <f>SUM('BE1:BE30'!D676)</f>
        <v>0</v>
      </c>
    </row>
    <row r="677" spans="1:4" ht="29" x14ac:dyDescent="0.35">
      <c r="A677" s="8" t="s">
        <v>89</v>
      </c>
      <c r="B677" s="20">
        <f>SUM('BE1:BE30'!B677)</f>
        <v>0</v>
      </c>
      <c r="C677" s="20" t="str">
        <f t="shared" si="113"/>
        <v xml:space="preserve"> </v>
      </c>
      <c r="D677" s="20">
        <f>SUM('BE1:BE30'!D677)</f>
        <v>0</v>
      </c>
    </row>
    <row r="678" spans="1:4" x14ac:dyDescent="0.35">
      <c r="A678" s="4" t="s">
        <v>90</v>
      </c>
      <c r="B678" s="181"/>
      <c r="C678" s="181"/>
      <c r="D678" s="181"/>
    </row>
    <row r="679" spans="1:4" x14ac:dyDescent="0.35">
      <c r="A679" s="9" t="s">
        <v>98</v>
      </c>
      <c r="B679" s="20">
        <f>SUM('BE1:BE30'!B679)</f>
        <v>0</v>
      </c>
      <c r="C679" s="20" t="str">
        <f t="shared" ref="C679" si="114">IF(B679&gt;0,D679/B679," ")</f>
        <v xml:space="preserve"> </v>
      </c>
      <c r="D679" s="20">
        <f>SUM('BE1:BE30'!D679)</f>
        <v>0</v>
      </c>
    </row>
    <row r="680" spans="1:4" x14ac:dyDescent="0.35">
      <c r="A680" s="9"/>
      <c r="B680" s="23"/>
      <c r="C680" s="23"/>
      <c r="D680" s="23"/>
    </row>
    <row r="681" spans="1:4" x14ac:dyDescent="0.35">
      <c r="A681" s="10" t="s">
        <v>92</v>
      </c>
      <c r="B681" s="24"/>
      <c r="C681" s="24"/>
      <c r="D681" s="24">
        <f>SUM(D657:D663,D667:D677)</f>
        <v>0</v>
      </c>
    </row>
    <row r="682" spans="1:4" x14ac:dyDescent="0.35">
      <c r="A682" s="10" t="s">
        <v>93</v>
      </c>
      <c r="B682" s="24"/>
      <c r="C682" s="24"/>
      <c r="D682" s="24">
        <f>SUM(D657:D679)</f>
        <v>0</v>
      </c>
    </row>
    <row r="683" spans="1:4" x14ac:dyDescent="0.35">
      <c r="A683" s="11"/>
      <c r="B683" s="27"/>
      <c r="C683" s="27"/>
      <c r="D683" s="27"/>
    </row>
    <row r="684" spans="1:4" x14ac:dyDescent="0.35">
      <c r="A684" s="4" t="str">
        <f>"E. INDIRECT COSTS ("&amp;TEXT(Instructions!$C$11,"0%")&amp;" * (A+C))"</f>
        <v>E. INDIRECT COSTS (25% * (A+C))</v>
      </c>
      <c r="B684" s="22"/>
      <c r="C684" s="22"/>
      <c r="D684" s="22">
        <f>D681*Instructions!$C$11</f>
        <v>0</v>
      </c>
    </row>
    <row r="685" spans="1:4" x14ac:dyDescent="0.35">
      <c r="A685" s="1"/>
      <c r="B685" s="27"/>
      <c r="C685" s="27"/>
      <c r="D685" s="27"/>
    </row>
    <row r="686" spans="1:4" x14ac:dyDescent="0.35">
      <c r="A686" s="4" t="s">
        <v>94</v>
      </c>
      <c r="B686" s="24"/>
      <c r="C686" s="24"/>
      <c r="D686" s="24">
        <f>D682+D684</f>
        <v>0</v>
      </c>
    </row>
    <row r="687" spans="1:4" x14ac:dyDescent="0.35">
      <c r="A687" s="3"/>
      <c r="B687" s="28"/>
      <c r="C687" s="28"/>
      <c r="D687" s="28"/>
    </row>
    <row r="688" spans="1:4" x14ac:dyDescent="0.35">
      <c r="A688" s="2"/>
      <c r="B688" s="21"/>
      <c r="C688" s="29"/>
      <c r="D688" s="21"/>
    </row>
    <row r="689" spans="1:4" ht="21" x14ac:dyDescent="0.35">
      <c r="A689" s="248" t="str">
        <f>"COSTS OF WORK PACKAGE "&amp;'WP list'!B25&amp;" "&amp;'WP list'!C25</f>
        <v xml:space="preserve">COSTS OF WORK PACKAGE WP19 </v>
      </c>
      <c r="B689" s="248"/>
      <c r="C689" s="248"/>
      <c r="D689" s="248"/>
    </row>
    <row r="690" spans="1:4" x14ac:dyDescent="0.35">
      <c r="A690" s="3"/>
      <c r="B690" s="25"/>
      <c r="C690" s="25"/>
      <c r="D690" s="25"/>
    </row>
    <row r="691" spans="1:4" x14ac:dyDescent="0.35">
      <c r="A691" s="4" t="s">
        <v>68</v>
      </c>
      <c r="B691" s="22"/>
      <c r="C691" s="22"/>
      <c r="D691" s="22"/>
    </row>
    <row r="692" spans="1:4" x14ac:dyDescent="0.35">
      <c r="A692" s="5" t="s">
        <v>69</v>
      </c>
      <c r="B692" s="23"/>
      <c r="C692" s="23"/>
      <c r="D692" s="23"/>
    </row>
    <row r="693" spans="1:4" x14ac:dyDescent="0.35">
      <c r="A693" s="6" t="s">
        <v>70</v>
      </c>
      <c r="B693" s="20">
        <f>SUM('BE1:BE30'!B693)</f>
        <v>0</v>
      </c>
      <c r="C693" s="20" t="str">
        <f t="shared" ref="C693:C699" si="115">IF(B693&gt;0,D693/B693," ")</f>
        <v xml:space="preserve"> </v>
      </c>
      <c r="D693" s="20">
        <f>SUM('BE1:BE30'!D693)</f>
        <v>0</v>
      </c>
    </row>
    <row r="694" spans="1:4" x14ac:dyDescent="0.35">
      <c r="A694" s="6" t="s">
        <v>71</v>
      </c>
      <c r="B694" s="20">
        <f>SUM('BE1:BE30'!B694)</f>
        <v>0</v>
      </c>
      <c r="C694" s="20" t="str">
        <f t="shared" si="115"/>
        <v xml:space="preserve"> </v>
      </c>
      <c r="D694" s="20">
        <f>SUM('BE1:BE30'!D694)</f>
        <v>0</v>
      </c>
    </row>
    <row r="695" spans="1:4" x14ac:dyDescent="0.35">
      <c r="A695" s="6" t="s">
        <v>72</v>
      </c>
      <c r="B695" s="20">
        <f>SUM('BE1:BE30'!B695)</f>
        <v>0</v>
      </c>
      <c r="C695" s="20" t="str">
        <f t="shared" si="115"/>
        <v xml:space="preserve"> </v>
      </c>
      <c r="D695" s="20">
        <f>SUM('BE1:BE30'!D695)</f>
        <v>0</v>
      </c>
    </row>
    <row r="696" spans="1:4" x14ac:dyDescent="0.35">
      <c r="A696" s="6" t="s">
        <v>73</v>
      </c>
      <c r="B696" s="20">
        <f>SUM('BE1:BE30'!B696)</f>
        <v>0</v>
      </c>
      <c r="C696" s="20" t="str">
        <f t="shared" si="115"/>
        <v xml:space="preserve"> </v>
      </c>
      <c r="D696" s="20">
        <f>SUM('BE1:BE30'!D696)</f>
        <v>0</v>
      </c>
    </row>
    <row r="697" spans="1:4" x14ac:dyDescent="0.35">
      <c r="A697" s="6" t="s">
        <v>74</v>
      </c>
      <c r="B697" s="20">
        <f>SUM('BE1:BE30'!B697)</f>
        <v>0</v>
      </c>
      <c r="C697" s="20" t="str">
        <f t="shared" si="115"/>
        <v xml:space="preserve"> </v>
      </c>
      <c r="D697" s="20">
        <f>SUM('BE1:BE30'!D697)</f>
        <v>0</v>
      </c>
    </row>
    <row r="698" spans="1:4" x14ac:dyDescent="0.35">
      <c r="A698" s="5" t="s">
        <v>95</v>
      </c>
      <c r="B698" s="20">
        <f>SUM('BE1:BE30'!B698)</f>
        <v>0</v>
      </c>
      <c r="C698" s="20" t="str">
        <f t="shared" si="115"/>
        <v xml:space="preserve"> </v>
      </c>
      <c r="D698" s="20">
        <f>SUM('BE1:BE30'!D698)</f>
        <v>0</v>
      </c>
    </row>
    <row r="699" spans="1:4" x14ac:dyDescent="0.35">
      <c r="A699" s="5" t="s">
        <v>96</v>
      </c>
      <c r="B699" s="20">
        <f>SUM('BE1:BE30'!B699)</f>
        <v>0</v>
      </c>
      <c r="C699" s="20" t="str">
        <f t="shared" si="115"/>
        <v xml:space="preserve"> </v>
      </c>
      <c r="D699" s="20">
        <f>SUM('BE1:BE30'!D699)</f>
        <v>0</v>
      </c>
    </row>
    <row r="700" spans="1:4" x14ac:dyDescent="0.35">
      <c r="A700" s="4" t="s">
        <v>77</v>
      </c>
      <c r="B700" s="181"/>
      <c r="C700" s="181"/>
      <c r="D700" s="181"/>
    </row>
    <row r="701" spans="1:4" x14ac:dyDescent="0.35">
      <c r="A701" s="7"/>
      <c r="B701" s="20">
        <f>SUM('BE1:BE30'!B701)</f>
        <v>0</v>
      </c>
      <c r="C701" s="20" t="str">
        <f t="shared" ref="C701" si="116">IF(B701&gt;0,D701/B701," ")</f>
        <v xml:space="preserve"> </v>
      </c>
      <c r="D701" s="20">
        <f>SUM('BE1:BE30'!D701)</f>
        <v>0</v>
      </c>
    </row>
    <row r="702" spans="1:4" x14ac:dyDescent="0.35">
      <c r="A702" s="4" t="s">
        <v>78</v>
      </c>
      <c r="B702" s="181"/>
      <c r="C702" s="181"/>
      <c r="D702" s="181"/>
    </row>
    <row r="703" spans="1:4" x14ac:dyDescent="0.35">
      <c r="A703" s="5" t="s">
        <v>79</v>
      </c>
      <c r="B703" s="20">
        <f>SUM('BE1:BE30'!B703)</f>
        <v>0</v>
      </c>
      <c r="C703" s="20" t="str">
        <f t="shared" ref="C703" si="117">IF(B703&gt;0,D703/B703," ")</f>
        <v xml:space="preserve"> </v>
      </c>
      <c r="D703" s="20">
        <f>SUM('BE1:BE30'!D703)</f>
        <v>0</v>
      </c>
    </row>
    <row r="704" spans="1:4" x14ac:dyDescent="0.35">
      <c r="A704" s="5" t="s">
        <v>80</v>
      </c>
      <c r="B704" s="182"/>
      <c r="C704" s="182"/>
      <c r="D704" s="182"/>
    </row>
    <row r="705" spans="1:4" ht="29" x14ac:dyDescent="0.35">
      <c r="A705" s="8" t="s">
        <v>97</v>
      </c>
      <c r="B705" s="20">
        <f>SUM('BE1:BE30'!B705)</f>
        <v>0</v>
      </c>
      <c r="C705" s="20" t="str">
        <f t="shared" ref="C705:C707" si="118">IF(B705&gt;0,D705/B705," ")</f>
        <v xml:space="preserve"> </v>
      </c>
      <c r="D705" s="20">
        <f>SUM('BE1:BE30'!D705)</f>
        <v>0</v>
      </c>
    </row>
    <row r="706" spans="1:4" x14ac:dyDescent="0.35">
      <c r="A706" s="8" t="s">
        <v>82</v>
      </c>
      <c r="B706" s="20">
        <f>SUM('BE1:BE30'!B706)</f>
        <v>0</v>
      </c>
      <c r="C706" s="20" t="str">
        <f t="shared" si="118"/>
        <v xml:space="preserve"> </v>
      </c>
      <c r="D706" s="20">
        <f>SUM('BE1:BE30'!D706)</f>
        <v>0</v>
      </c>
    </row>
    <row r="707" spans="1:4" x14ac:dyDescent="0.35">
      <c r="A707" s="8" t="s">
        <v>83</v>
      </c>
      <c r="B707" s="20">
        <f>SUM('BE1:BE30'!B707)</f>
        <v>0</v>
      </c>
      <c r="C707" s="20" t="str">
        <f t="shared" si="118"/>
        <v xml:space="preserve"> </v>
      </c>
      <c r="D707" s="20">
        <f>SUM('BE1:BE30'!D707)</f>
        <v>0</v>
      </c>
    </row>
    <row r="708" spans="1:4" x14ac:dyDescent="0.35">
      <c r="A708" s="5" t="s">
        <v>84</v>
      </c>
      <c r="B708" s="182"/>
      <c r="C708" s="182"/>
      <c r="D708" s="182"/>
    </row>
    <row r="709" spans="1:4" x14ac:dyDescent="0.35">
      <c r="A709" s="8" t="s">
        <v>85</v>
      </c>
      <c r="B709" s="20">
        <f>SUM('BE1:BE30'!B709)</f>
        <v>0</v>
      </c>
      <c r="C709" s="20" t="str">
        <f t="shared" ref="C709:C713" si="119">IF(B709&gt;0,D709/B709," ")</f>
        <v xml:space="preserve"> </v>
      </c>
      <c r="D709" s="20">
        <f>SUM('BE1:BE30'!D709)</f>
        <v>0</v>
      </c>
    </row>
    <row r="710" spans="1:4" x14ac:dyDescent="0.35">
      <c r="A710" s="8" t="s">
        <v>86</v>
      </c>
      <c r="B710" s="20">
        <f>SUM('BE1:BE30'!B710)</f>
        <v>0</v>
      </c>
      <c r="C710" s="20" t="str">
        <f t="shared" si="119"/>
        <v xml:space="preserve"> </v>
      </c>
      <c r="D710" s="20">
        <f>SUM('BE1:BE30'!D710)</f>
        <v>0</v>
      </c>
    </row>
    <row r="711" spans="1:4" x14ac:dyDescent="0.35">
      <c r="A711" s="8" t="s">
        <v>87</v>
      </c>
      <c r="B711" s="20">
        <f>SUM('BE1:BE30'!B711)</f>
        <v>0</v>
      </c>
      <c r="C711" s="20" t="str">
        <f t="shared" si="119"/>
        <v xml:space="preserve"> </v>
      </c>
      <c r="D711" s="20">
        <f>SUM('BE1:BE30'!D711)</f>
        <v>0</v>
      </c>
    </row>
    <row r="712" spans="1:4" x14ac:dyDescent="0.35">
      <c r="A712" s="8" t="s">
        <v>88</v>
      </c>
      <c r="B712" s="20">
        <f>SUM('BE1:BE30'!B712)</f>
        <v>0</v>
      </c>
      <c r="C712" s="20" t="str">
        <f t="shared" si="119"/>
        <v xml:space="preserve"> </v>
      </c>
      <c r="D712" s="20">
        <f>SUM('BE1:BE30'!D712)</f>
        <v>0</v>
      </c>
    </row>
    <row r="713" spans="1:4" ht="29" x14ac:dyDescent="0.35">
      <c r="A713" s="8" t="s">
        <v>89</v>
      </c>
      <c r="B713" s="20">
        <f>SUM('BE1:BE30'!B713)</f>
        <v>0</v>
      </c>
      <c r="C713" s="20" t="str">
        <f t="shared" si="119"/>
        <v xml:space="preserve"> </v>
      </c>
      <c r="D713" s="20">
        <f>SUM('BE1:BE30'!D713)</f>
        <v>0</v>
      </c>
    </row>
    <row r="714" spans="1:4" x14ac:dyDescent="0.35">
      <c r="A714" s="4" t="s">
        <v>90</v>
      </c>
      <c r="B714" s="181"/>
      <c r="C714" s="181"/>
      <c r="D714" s="181"/>
    </row>
    <row r="715" spans="1:4" x14ac:dyDescent="0.35">
      <c r="A715" s="9" t="s">
        <v>98</v>
      </c>
      <c r="B715" s="20">
        <f>SUM('BE1:BE30'!B715)</f>
        <v>0</v>
      </c>
      <c r="C715" s="20" t="str">
        <f t="shared" ref="C715" si="120">IF(B715&gt;0,D715/B715," ")</f>
        <v xml:space="preserve"> </v>
      </c>
      <c r="D715" s="20">
        <f>SUM('BE1:BE30'!D715)</f>
        <v>0</v>
      </c>
    </row>
    <row r="716" spans="1:4" x14ac:dyDescent="0.35">
      <c r="A716" s="9"/>
      <c r="B716" s="23"/>
      <c r="C716" s="23"/>
      <c r="D716" s="23"/>
    </row>
    <row r="717" spans="1:4" x14ac:dyDescent="0.35">
      <c r="A717" s="10" t="s">
        <v>92</v>
      </c>
      <c r="B717" s="24"/>
      <c r="C717" s="24"/>
      <c r="D717" s="24">
        <f>SUM(D693:D699,D703:D713)</f>
        <v>0</v>
      </c>
    </row>
    <row r="718" spans="1:4" x14ac:dyDescent="0.35">
      <c r="A718" s="10" t="s">
        <v>93</v>
      </c>
      <c r="B718" s="24"/>
      <c r="C718" s="24"/>
      <c r="D718" s="24">
        <f>SUM(D693:D715)</f>
        <v>0</v>
      </c>
    </row>
    <row r="719" spans="1:4" x14ac:dyDescent="0.35">
      <c r="A719" s="11"/>
      <c r="B719" s="27"/>
      <c r="C719" s="27"/>
      <c r="D719" s="27"/>
    </row>
    <row r="720" spans="1:4" x14ac:dyDescent="0.35">
      <c r="A720" s="4" t="str">
        <f>"E. INDIRECT COSTS ("&amp;TEXT(Instructions!$C$11,"0%")&amp;" * (A+C))"</f>
        <v>E. INDIRECT COSTS (25% * (A+C))</v>
      </c>
      <c r="B720" s="22"/>
      <c r="C720" s="22"/>
      <c r="D720" s="22">
        <f>D717*Instructions!$C$11</f>
        <v>0</v>
      </c>
    </row>
    <row r="721" spans="1:4" x14ac:dyDescent="0.35">
      <c r="A721" s="1"/>
      <c r="B721" s="27"/>
      <c r="C721" s="27"/>
      <c r="D721" s="27"/>
    </row>
    <row r="722" spans="1:4" x14ac:dyDescent="0.35">
      <c r="A722" s="4" t="s">
        <v>94</v>
      </c>
      <c r="B722" s="24"/>
      <c r="C722" s="24"/>
      <c r="D722" s="24">
        <f>D718+D720</f>
        <v>0</v>
      </c>
    </row>
    <row r="723" spans="1:4" x14ac:dyDescent="0.35">
      <c r="A723" s="3"/>
      <c r="B723" s="28"/>
      <c r="C723" s="28"/>
      <c r="D723" s="28"/>
    </row>
    <row r="724" spans="1:4" x14ac:dyDescent="0.35">
      <c r="A724" s="2"/>
      <c r="B724" s="21"/>
      <c r="C724" s="29"/>
      <c r="D724" s="21"/>
    </row>
    <row r="725" spans="1:4" ht="21" x14ac:dyDescent="0.35">
      <c r="A725" s="248" t="str">
        <f>"COSTS OF WORK PACKAGE "&amp;'WP list'!B26&amp;" "&amp;'WP list'!C26</f>
        <v xml:space="preserve">COSTS OF WORK PACKAGE WP20 </v>
      </c>
      <c r="B725" s="248"/>
      <c r="C725" s="248"/>
      <c r="D725" s="248"/>
    </row>
    <row r="726" spans="1:4" x14ac:dyDescent="0.35">
      <c r="A726" s="3"/>
      <c r="B726" s="25"/>
      <c r="C726" s="25"/>
      <c r="D726" s="25"/>
    </row>
    <row r="727" spans="1:4" x14ac:dyDescent="0.35">
      <c r="A727" s="4" t="s">
        <v>68</v>
      </c>
      <c r="B727" s="22"/>
      <c r="C727" s="22"/>
      <c r="D727" s="22"/>
    </row>
    <row r="728" spans="1:4" x14ac:dyDescent="0.35">
      <c r="A728" s="5" t="s">
        <v>69</v>
      </c>
      <c r="B728" s="23"/>
      <c r="C728" s="23"/>
      <c r="D728" s="23"/>
    </row>
    <row r="729" spans="1:4" x14ac:dyDescent="0.35">
      <c r="A729" s="6" t="s">
        <v>70</v>
      </c>
      <c r="B729" s="20">
        <f>SUM('BE1:BE30'!B729)</f>
        <v>0</v>
      </c>
      <c r="C729" s="20" t="str">
        <f t="shared" ref="C729:C735" si="121">IF(B729&gt;0,D729/B729," ")</f>
        <v xml:space="preserve"> </v>
      </c>
      <c r="D729" s="20">
        <f>SUM('BE1:BE30'!D729)</f>
        <v>0</v>
      </c>
    </row>
    <row r="730" spans="1:4" x14ac:dyDescent="0.35">
      <c r="A730" s="6" t="s">
        <v>71</v>
      </c>
      <c r="B730" s="20">
        <f>SUM('BE1:BE30'!B730)</f>
        <v>0</v>
      </c>
      <c r="C730" s="20" t="str">
        <f t="shared" si="121"/>
        <v xml:space="preserve"> </v>
      </c>
      <c r="D730" s="20">
        <f>SUM('BE1:BE30'!D730)</f>
        <v>0</v>
      </c>
    </row>
    <row r="731" spans="1:4" x14ac:dyDescent="0.35">
      <c r="A731" s="6" t="s">
        <v>72</v>
      </c>
      <c r="B731" s="20">
        <f>SUM('BE1:BE30'!B731)</f>
        <v>0</v>
      </c>
      <c r="C731" s="20" t="str">
        <f t="shared" si="121"/>
        <v xml:space="preserve"> </v>
      </c>
      <c r="D731" s="20">
        <f>SUM('BE1:BE30'!D731)</f>
        <v>0</v>
      </c>
    </row>
    <row r="732" spans="1:4" x14ac:dyDescent="0.35">
      <c r="A732" s="6" t="s">
        <v>73</v>
      </c>
      <c r="B732" s="20">
        <f>SUM('BE1:BE30'!B732)</f>
        <v>0</v>
      </c>
      <c r="C732" s="20" t="str">
        <f t="shared" si="121"/>
        <v xml:space="preserve"> </v>
      </c>
      <c r="D732" s="20">
        <f>SUM('BE1:BE30'!D732)</f>
        <v>0</v>
      </c>
    </row>
    <row r="733" spans="1:4" x14ac:dyDescent="0.35">
      <c r="A733" s="6" t="s">
        <v>74</v>
      </c>
      <c r="B733" s="20">
        <f>SUM('BE1:BE30'!B733)</f>
        <v>0</v>
      </c>
      <c r="C733" s="20" t="str">
        <f t="shared" si="121"/>
        <v xml:space="preserve"> </v>
      </c>
      <c r="D733" s="20">
        <f>SUM('BE1:BE30'!D733)</f>
        <v>0</v>
      </c>
    </row>
    <row r="734" spans="1:4" x14ac:dyDescent="0.35">
      <c r="A734" s="5" t="s">
        <v>95</v>
      </c>
      <c r="B734" s="20">
        <f>SUM('BE1:BE30'!B734)</f>
        <v>0</v>
      </c>
      <c r="C734" s="20" t="str">
        <f t="shared" si="121"/>
        <v xml:space="preserve"> </v>
      </c>
      <c r="D734" s="20">
        <f>SUM('BE1:BE30'!D734)</f>
        <v>0</v>
      </c>
    </row>
    <row r="735" spans="1:4" x14ac:dyDescent="0.35">
      <c r="A735" s="5" t="s">
        <v>96</v>
      </c>
      <c r="B735" s="20">
        <f>SUM('BE1:BE30'!B735)</f>
        <v>0</v>
      </c>
      <c r="C735" s="20" t="str">
        <f t="shared" si="121"/>
        <v xml:space="preserve"> </v>
      </c>
      <c r="D735" s="20">
        <f>SUM('BE1:BE30'!D735)</f>
        <v>0</v>
      </c>
    </row>
    <row r="736" spans="1:4" x14ac:dyDescent="0.35">
      <c r="A736" s="4" t="s">
        <v>77</v>
      </c>
      <c r="B736" s="181"/>
      <c r="C736" s="181"/>
      <c r="D736" s="181"/>
    </row>
    <row r="737" spans="1:4" x14ac:dyDescent="0.35">
      <c r="A737" s="7"/>
      <c r="B737" s="20">
        <f>SUM('BE1:BE30'!B737)</f>
        <v>0</v>
      </c>
      <c r="C737" s="20" t="str">
        <f t="shared" ref="C737" si="122">IF(B737&gt;0,D737/B737," ")</f>
        <v xml:space="preserve"> </v>
      </c>
      <c r="D737" s="20">
        <f>SUM('BE1:BE30'!D737)</f>
        <v>0</v>
      </c>
    </row>
    <row r="738" spans="1:4" x14ac:dyDescent="0.35">
      <c r="A738" s="4" t="s">
        <v>78</v>
      </c>
      <c r="B738" s="181"/>
      <c r="C738" s="181"/>
      <c r="D738" s="181"/>
    </row>
    <row r="739" spans="1:4" x14ac:dyDescent="0.35">
      <c r="A739" s="5" t="s">
        <v>79</v>
      </c>
      <c r="B739" s="20">
        <f>SUM('BE1:BE30'!B739)</f>
        <v>0</v>
      </c>
      <c r="C739" s="20" t="str">
        <f t="shared" ref="C739" si="123">IF(B739&gt;0,D739/B739," ")</f>
        <v xml:space="preserve"> </v>
      </c>
      <c r="D739" s="20">
        <f>SUM('BE1:BE30'!D739)</f>
        <v>0</v>
      </c>
    </row>
    <row r="740" spans="1:4" x14ac:dyDescent="0.35">
      <c r="A740" s="5" t="s">
        <v>80</v>
      </c>
      <c r="B740" s="182"/>
      <c r="C740" s="182"/>
      <c r="D740" s="182"/>
    </row>
    <row r="741" spans="1:4" ht="29" x14ac:dyDescent="0.35">
      <c r="A741" s="8" t="s">
        <v>97</v>
      </c>
      <c r="B741" s="20">
        <f>SUM('BE1:BE30'!B741)</f>
        <v>0</v>
      </c>
      <c r="C741" s="20" t="str">
        <f t="shared" ref="C741:C743" si="124">IF(B741&gt;0,D741/B741," ")</f>
        <v xml:space="preserve"> </v>
      </c>
      <c r="D741" s="20">
        <f>SUM('BE1:BE30'!D741)</f>
        <v>0</v>
      </c>
    </row>
    <row r="742" spans="1:4" x14ac:dyDescent="0.35">
      <c r="A742" s="8" t="s">
        <v>82</v>
      </c>
      <c r="B742" s="20">
        <f>SUM('BE1:BE30'!B742)</f>
        <v>0</v>
      </c>
      <c r="C742" s="20" t="str">
        <f t="shared" si="124"/>
        <v xml:space="preserve"> </v>
      </c>
      <c r="D742" s="20">
        <f>SUM('BE1:BE30'!D742)</f>
        <v>0</v>
      </c>
    </row>
    <row r="743" spans="1:4" x14ac:dyDescent="0.35">
      <c r="A743" s="8" t="s">
        <v>83</v>
      </c>
      <c r="B743" s="20">
        <f>SUM('BE1:BE30'!B743)</f>
        <v>0</v>
      </c>
      <c r="C743" s="20" t="str">
        <f t="shared" si="124"/>
        <v xml:space="preserve"> </v>
      </c>
      <c r="D743" s="20">
        <f>SUM('BE1:BE30'!D743)</f>
        <v>0</v>
      </c>
    </row>
    <row r="744" spans="1:4" x14ac:dyDescent="0.35">
      <c r="A744" s="5" t="s">
        <v>84</v>
      </c>
      <c r="B744" s="182"/>
      <c r="C744" s="182"/>
      <c r="D744" s="182"/>
    </row>
    <row r="745" spans="1:4" x14ac:dyDescent="0.35">
      <c r="A745" s="8" t="s">
        <v>85</v>
      </c>
      <c r="B745" s="20">
        <f>SUM('BE1:BE30'!B745)</f>
        <v>0</v>
      </c>
      <c r="C745" s="20" t="str">
        <f t="shared" ref="C745:C749" si="125">IF(B745&gt;0,D745/B745," ")</f>
        <v xml:space="preserve"> </v>
      </c>
      <c r="D745" s="20">
        <f>SUM('BE1:BE30'!D745)</f>
        <v>0</v>
      </c>
    </row>
    <row r="746" spans="1:4" x14ac:dyDescent="0.35">
      <c r="A746" s="8" t="s">
        <v>86</v>
      </c>
      <c r="B746" s="20">
        <f>SUM('BE1:BE30'!B746)</f>
        <v>0</v>
      </c>
      <c r="C746" s="20" t="str">
        <f t="shared" si="125"/>
        <v xml:space="preserve"> </v>
      </c>
      <c r="D746" s="20">
        <f>SUM('BE1:BE30'!D746)</f>
        <v>0</v>
      </c>
    </row>
    <row r="747" spans="1:4" x14ac:dyDescent="0.35">
      <c r="A747" s="8" t="s">
        <v>87</v>
      </c>
      <c r="B747" s="20">
        <f>SUM('BE1:BE30'!B747)</f>
        <v>0</v>
      </c>
      <c r="C747" s="20" t="str">
        <f t="shared" si="125"/>
        <v xml:space="preserve"> </v>
      </c>
      <c r="D747" s="20">
        <f>SUM('BE1:BE30'!D747)</f>
        <v>0</v>
      </c>
    </row>
    <row r="748" spans="1:4" x14ac:dyDescent="0.35">
      <c r="A748" s="8" t="s">
        <v>88</v>
      </c>
      <c r="B748" s="20">
        <f>SUM('BE1:BE30'!B748)</f>
        <v>0</v>
      </c>
      <c r="C748" s="20" t="str">
        <f t="shared" si="125"/>
        <v xml:space="preserve"> </v>
      </c>
      <c r="D748" s="20">
        <f>SUM('BE1:BE30'!D748)</f>
        <v>0</v>
      </c>
    </row>
    <row r="749" spans="1:4" ht="29" x14ac:dyDescent="0.35">
      <c r="A749" s="8" t="s">
        <v>89</v>
      </c>
      <c r="B749" s="20">
        <f>SUM('BE1:BE30'!B749)</f>
        <v>0</v>
      </c>
      <c r="C749" s="20" t="str">
        <f t="shared" si="125"/>
        <v xml:space="preserve"> </v>
      </c>
      <c r="D749" s="20">
        <f>SUM('BE1:BE30'!D749)</f>
        <v>0</v>
      </c>
    </row>
    <row r="750" spans="1:4" x14ac:dyDescent="0.35">
      <c r="A750" s="4" t="s">
        <v>90</v>
      </c>
      <c r="B750" s="181"/>
      <c r="C750" s="181"/>
      <c r="D750" s="181"/>
    </row>
    <row r="751" spans="1:4" x14ac:dyDescent="0.35">
      <c r="A751" s="9" t="s">
        <v>98</v>
      </c>
      <c r="B751" s="20">
        <f>SUM('BE1:BE30'!B751)</f>
        <v>0</v>
      </c>
      <c r="C751" s="20" t="str">
        <f t="shared" ref="C751" si="126">IF(B751&gt;0,D751/B751," ")</f>
        <v xml:space="preserve"> </v>
      </c>
      <c r="D751" s="20">
        <f>SUM('BE1:BE30'!D751)</f>
        <v>0</v>
      </c>
    </row>
    <row r="752" spans="1:4" x14ac:dyDescent="0.35">
      <c r="A752" s="9"/>
      <c r="B752" s="23"/>
      <c r="C752" s="23"/>
      <c r="D752" s="23"/>
    </row>
    <row r="753" spans="1:4" x14ac:dyDescent="0.35">
      <c r="A753" s="10" t="s">
        <v>92</v>
      </c>
      <c r="B753" s="24"/>
      <c r="C753" s="24"/>
      <c r="D753" s="24">
        <f>SUM(D729:D735,D739:D749)</f>
        <v>0</v>
      </c>
    </row>
    <row r="754" spans="1:4" x14ac:dyDescent="0.35">
      <c r="A754" s="10" t="s">
        <v>93</v>
      </c>
      <c r="B754" s="24"/>
      <c r="C754" s="24"/>
      <c r="D754" s="24">
        <f>SUM(D729:D751)</f>
        <v>0</v>
      </c>
    </row>
    <row r="755" spans="1:4" x14ac:dyDescent="0.35">
      <c r="A755" s="11"/>
      <c r="B755" s="27"/>
      <c r="C755" s="27"/>
      <c r="D755" s="27"/>
    </row>
    <row r="756" spans="1:4" x14ac:dyDescent="0.35">
      <c r="A756" s="4" t="str">
        <f>"E. INDIRECT COSTS ("&amp;TEXT(Instructions!$C$11,"0%")&amp;" * (A+C))"</f>
        <v>E. INDIRECT COSTS (25% * (A+C))</v>
      </c>
      <c r="B756" s="22"/>
      <c r="C756" s="22"/>
      <c r="D756" s="22">
        <f>D753*Instructions!$C$11</f>
        <v>0</v>
      </c>
    </row>
    <row r="757" spans="1:4" ht="15" customHeight="1" x14ac:dyDescent="0.35">
      <c r="A757" s="1"/>
      <c r="B757" s="27"/>
      <c r="C757" s="27"/>
      <c r="D757" s="27"/>
    </row>
    <row r="758" spans="1:4" ht="15" customHeight="1" x14ac:dyDescent="0.35">
      <c r="A758" s="4" t="s">
        <v>94</v>
      </c>
      <c r="B758" s="24"/>
      <c r="C758" s="24"/>
      <c r="D758" s="24">
        <f>D754+D756</f>
        <v>0</v>
      </c>
    </row>
    <row r="759" spans="1:4" ht="15" customHeight="1" x14ac:dyDescent="0.35">
      <c r="A759" s="3"/>
      <c r="B759" s="28"/>
      <c r="C759" s="28"/>
      <c r="D759" s="28"/>
    </row>
    <row r="760" spans="1:4" ht="15" customHeight="1" x14ac:dyDescent="0.35">
      <c r="A760" s="2"/>
      <c r="B760" s="21"/>
      <c r="C760" s="29"/>
      <c r="D760" s="21"/>
    </row>
    <row r="761" spans="1:4" x14ac:dyDescent="0.35">
      <c r="A761"/>
      <c r="B761"/>
      <c r="C761"/>
      <c r="D761"/>
    </row>
  </sheetData>
  <sheetProtection algorithmName="SHA-512" hashValue="cYwI6dhREiPA97AH3GdYY2lh106XSyNcnvNxgnEf8WxrzcGs8dgn2xxXalKgyfwwoWPBaM/ux0VwYEdjKPzmbw==" saltValue="M0WMt5WFmEo+nod16kzvZw==" spinCount="100000" sheet="1" objects="1" scenarios="1" formatCells="0" formatColumns="0" formatRows="0"/>
  <protectedRanges>
    <protectedRange sqref="A6" name="Range1_1"/>
  </protectedRanges>
  <mergeCells count="22">
    <mergeCell ref="A617:D617"/>
    <mergeCell ref="A653:D653"/>
    <mergeCell ref="A689:D689"/>
    <mergeCell ref="A725:D725"/>
    <mergeCell ref="A401:D401"/>
    <mergeCell ref="A437:D437"/>
    <mergeCell ref="A473:D473"/>
    <mergeCell ref="A509:D509"/>
    <mergeCell ref="A545:D545"/>
    <mergeCell ref="A581:D581"/>
    <mergeCell ref="A365:D365"/>
    <mergeCell ref="B2:D2"/>
    <mergeCell ref="A5:D5"/>
    <mergeCell ref="A41:D41"/>
    <mergeCell ref="A77:D77"/>
    <mergeCell ref="A113:D113"/>
    <mergeCell ref="A149:D149"/>
    <mergeCell ref="A185:D185"/>
    <mergeCell ref="A221:D221"/>
    <mergeCell ref="A257:D257"/>
    <mergeCell ref="A293:D293"/>
    <mergeCell ref="A329:D329"/>
  </mergeCells>
  <dataValidations count="1">
    <dataValidation type="decimal" errorStyle="information" operator="greaterThanOrEqual" allowBlank="1" showInputMessage="1" showErrorMessage="1" sqref="B45:B51 D53 B55 B57:B59 B61:B65 D45:D51 B81:B87 B89 B91 B93:B95 B97:B101 B67 D89 D91 D93:D95 D97:D101 D103 B103 D127 D133:D137 D139 B139 D117:D123 D163 D165:D167 D169:D173 D175 B175 D153:D159 D199 D201:D203 D205:D209 D211 B211 D189:D195 D235 D237:D239 D241:D245 D247 B247 D225:D231 D271 D273:D275 D277:D281 D283 B283 D261:D267 D307 D309:D311 D313:D317 D319 B319 D297:D303 D343 D345:D347 D349:D353 D355 B355 D333:D339 D379 D381:D383 D385:D389 D391 B391 D369:D375 D415 D417:D419 D421:D425 D427 B427 D405:D411 D451 D453:D455 D457:D461 D463 B463 D441:D447 D487 D489:D491 D493:D497 D499 B499 D477:D483 D523 D525:D527 D529:D533 D535 B535 D513:D519 D559 D561:D563 D565:D569 D571 B571 D549:D555 D595 D597:D599 D601:D605 D607 B607 D585:D591 D631 D633:D635 D637:D641 D643 B643 D621:D627 D667 D669:D671 D673:D677 D679 B679 D657:D663 D703 D705:D707 D709:D713 D715 B715 D693:D699 B53 D55 D57:D59 D61:D65 D67 D81:D87 B117:B123 B125 B127 D729:D735 B133:B137 D125 B153:B159 B161 B163 B165:B167 B169:B173 D161 B189:B195 B197 B199 B201:B203 B205:B209 D197 B225:B231 B233 B235 B237:B239 B241:B245 D233 B261:B267 B269 B271 B273:B275 B277:B281 D269 B297:B303 B305 B307 B309:B311 B313:B317 D305 B333:B339 B341 B343 B345:B347 B349:B353 D341 B369:B375 B377 B379 B381:B383 B385:B389 D377 B405:B411 B413 B415 B417:B419 B421:B425 D413 B441:B447 B449 B451 B453:B455 B457:B461 D449 B477:B483 B485 B487 B489:B491 B493:B497 D485 B513:B519 B521 B523 B525:B527 B529:B533 D521 B549:B555 B557 B559 B561:B563 B565:B569 D557 B585:B591 B593 B595 B597:B599 B601:B605 D593 B621:B627 B629 B631 B633:B635 B637:B641 D629 B657:B663 B665 B667 B669:B671 B673:B677 D665 B693:B699 B701 B703 B705:B707 B709:B713 D701 B729:B735 B737 B739 B741:B743 B745:B749 D737 D739 D741:D743 D745:D749 D751 B751 B129:B131 D129:D131" xr:uid="{3F42A393-3A06-468F-AC67-325DD6ADFEB5}">
      <formula1>0</formula1>
    </dataValidation>
  </dataValidations>
  <pageMargins left="0.23622047244094491" right="0.23622047244094491" top="0.74803149606299213" bottom="0.74803149606299213" header="0.31496062992125984" footer="0.31496062992125984"/>
  <pageSetup paperSize="8" scale="9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B39E9-9B78-4E21-8DB3-00B60FF149E6}">
  <sheetPr>
    <tabColor theme="8" tint="0.79998168889431442"/>
    <pageSetUpPr fitToPage="1"/>
  </sheetPr>
  <dimension ref="A1:W50"/>
  <sheetViews>
    <sheetView zoomScale="90" zoomScaleNormal="90" zoomScalePageLayoutView="85" workbookViewId="0">
      <selection activeCell="J3" sqref="J3"/>
    </sheetView>
  </sheetViews>
  <sheetFormatPr defaultRowHeight="14.5" outlineLevelRow="1" outlineLevelCol="1" x14ac:dyDescent="0.35"/>
  <cols>
    <col min="1" max="1" width="17.7265625" customWidth="1"/>
    <col min="2" max="2" width="26.1796875" customWidth="1"/>
    <col min="3" max="3" width="18" customWidth="1"/>
    <col min="4" max="4" width="15.81640625" customWidth="1"/>
    <col min="5" max="5" width="18.453125" bestFit="1" customWidth="1"/>
    <col min="6" max="18" width="15.81640625" customWidth="1"/>
    <col min="19" max="23" width="15.81640625" customWidth="1" outlineLevel="1"/>
  </cols>
  <sheetData>
    <row r="1" spans="1:23" ht="39.75" customHeight="1" x14ac:dyDescent="0.35"/>
    <row r="2" spans="1:23" x14ac:dyDescent="0.35">
      <c r="A2" s="209" t="s">
        <v>298</v>
      </c>
      <c r="B2" s="210">
        <f>Instructions!C9</f>
        <v>0</v>
      </c>
      <c r="E2" s="224" t="s">
        <v>313</v>
      </c>
    </row>
    <row r="3" spans="1:23" ht="29" x14ac:dyDescent="0.35">
      <c r="A3" s="211" t="s">
        <v>299</v>
      </c>
      <c r="B3" s="212" t="str">
        <f>Instructions!C8</f>
        <v>EUSPA/GRANT/01/2026</v>
      </c>
    </row>
    <row r="4" spans="1:23" x14ac:dyDescent="0.35">
      <c r="A4" s="209" t="s">
        <v>300</v>
      </c>
      <c r="B4" s="210">
        <f>'BE List'!D7</f>
        <v>0</v>
      </c>
    </row>
    <row r="5" spans="1:23" x14ac:dyDescent="0.35">
      <c r="A5" s="209"/>
      <c r="B5" s="209"/>
    </row>
    <row r="6" spans="1:23" x14ac:dyDescent="0.35">
      <c r="A6" s="209"/>
      <c r="B6" s="213"/>
    </row>
    <row r="7" spans="1:23" x14ac:dyDescent="0.35">
      <c r="B7" s="210"/>
      <c r="E7" s="214" t="s">
        <v>301</v>
      </c>
    </row>
    <row r="8" spans="1:23" x14ac:dyDescent="0.35">
      <c r="C8" s="215"/>
      <c r="D8" s="13"/>
    </row>
    <row r="10" spans="1:23" s="13" customFormat="1" ht="15" thickBot="1" x14ac:dyDescent="0.4">
      <c r="A10"/>
      <c r="B10" s="292" t="s">
        <v>302</v>
      </c>
      <c r="C10" s="293"/>
      <c r="D10" s="243" t="s">
        <v>33</v>
      </c>
      <c r="E10" s="243" t="s">
        <v>34</v>
      </c>
      <c r="F10" s="243" t="s">
        <v>35</v>
      </c>
      <c r="G10" s="243" t="s">
        <v>36</v>
      </c>
      <c r="H10" s="243" t="s">
        <v>37</v>
      </c>
      <c r="I10" s="243" t="s">
        <v>38</v>
      </c>
      <c r="J10" s="243" t="s">
        <v>39</v>
      </c>
      <c r="K10" s="243" t="s">
        <v>40</v>
      </c>
      <c r="L10" s="243" t="s">
        <v>41</v>
      </c>
      <c r="M10" s="243" t="s">
        <v>42</v>
      </c>
      <c r="N10" s="243" t="s">
        <v>43</v>
      </c>
      <c r="O10" s="243" t="s">
        <v>44</v>
      </c>
      <c r="P10" s="243" t="s">
        <v>45</v>
      </c>
      <c r="Q10" s="243" t="s">
        <v>46</v>
      </c>
      <c r="R10" s="243" t="s">
        <v>47</v>
      </c>
      <c r="S10" s="243" t="s">
        <v>48</v>
      </c>
      <c r="T10" s="243" t="s">
        <v>49</v>
      </c>
      <c r="U10" s="243" t="s">
        <v>50</v>
      </c>
      <c r="V10" s="243" t="s">
        <v>51</v>
      </c>
      <c r="W10" s="243" t="s">
        <v>52</v>
      </c>
    </row>
    <row r="11" spans="1:23" ht="27" customHeight="1" x14ac:dyDescent="0.35">
      <c r="B11" s="216"/>
      <c r="C11" s="226" t="s">
        <v>303</v>
      </c>
      <c r="D11" s="228" t="s">
        <v>304</v>
      </c>
      <c r="E11" s="229" t="s">
        <v>305</v>
      </c>
      <c r="F11" s="229" t="s">
        <v>306</v>
      </c>
      <c r="G11" s="229"/>
      <c r="H11" s="229"/>
      <c r="I11" s="229"/>
      <c r="J11" s="229"/>
      <c r="K11" s="229"/>
      <c r="L11" s="229"/>
      <c r="M11" s="229"/>
      <c r="N11" s="229"/>
      <c r="O11" s="229"/>
      <c r="P11" s="229"/>
      <c r="Q11" s="229"/>
      <c r="R11" s="229"/>
      <c r="S11" s="229"/>
      <c r="T11" s="229"/>
      <c r="U11" s="229"/>
      <c r="V11" s="229"/>
      <c r="W11" s="230"/>
    </row>
    <row r="12" spans="1:23" ht="30.75" customHeight="1" thickBot="1" x14ac:dyDescent="0.4">
      <c r="B12" s="217"/>
      <c r="C12" s="227" t="s">
        <v>307</v>
      </c>
      <c r="D12" s="231">
        <v>1</v>
      </c>
      <c r="E12" s="232">
        <v>0.8</v>
      </c>
      <c r="F12" s="232">
        <v>0.5</v>
      </c>
      <c r="G12" s="232"/>
      <c r="H12" s="232"/>
      <c r="I12" s="232"/>
      <c r="J12" s="232"/>
      <c r="K12" s="232"/>
      <c r="L12" s="232"/>
      <c r="M12" s="232"/>
      <c r="N12" s="232"/>
      <c r="O12" s="232"/>
      <c r="P12" s="232"/>
      <c r="Q12" s="232"/>
      <c r="R12" s="232"/>
      <c r="S12" s="232"/>
      <c r="T12" s="232"/>
      <c r="U12" s="232"/>
      <c r="V12" s="232"/>
      <c r="W12" s="233"/>
    </row>
    <row r="13" spans="1:23" ht="30.75" customHeight="1" thickBot="1" x14ac:dyDescent="0.4">
      <c r="B13" s="241" t="s">
        <v>308</v>
      </c>
      <c r="C13" s="234">
        <f>SUM(C14:C43)</f>
        <v>0</v>
      </c>
      <c r="D13" s="235">
        <f t="shared" ref="D13:W13" si="0">SUM(D14:D43)</f>
        <v>0</v>
      </c>
      <c r="E13" s="236">
        <f t="shared" si="0"/>
        <v>0</v>
      </c>
      <c r="F13" s="236">
        <f t="shared" si="0"/>
        <v>0</v>
      </c>
      <c r="G13" s="236">
        <f t="shared" si="0"/>
        <v>0</v>
      </c>
      <c r="H13" s="236">
        <f t="shared" si="0"/>
        <v>0</v>
      </c>
      <c r="I13" s="236">
        <f t="shared" si="0"/>
        <v>0</v>
      </c>
      <c r="J13" s="236">
        <f t="shared" si="0"/>
        <v>0</v>
      </c>
      <c r="K13" s="236">
        <f t="shared" si="0"/>
        <v>0</v>
      </c>
      <c r="L13" s="236">
        <f t="shared" si="0"/>
        <v>0</v>
      </c>
      <c r="M13" s="236">
        <f t="shared" si="0"/>
        <v>0</v>
      </c>
      <c r="N13" s="236">
        <f t="shared" si="0"/>
        <v>0</v>
      </c>
      <c r="O13" s="236">
        <f t="shared" si="0"/>
        <v>0</v>
      </c>
      <c r="P13" s="236">
        <f t="shared" si="0"/>
        <v>0</v>
      </c>
      <c r="Q13" s="236">
        <f t="shared" si="0"/>
        <v>0</v>
      </c>
      <c r="R13" s="236">
        <f t="shared" si="0"/>
        <v>0</v>
      </c>
      <c r="S13" s="236">
        <f t="shared" si="0"/>
        <v>0</v>
      </c>
      <c r="T13" s="236">
        <f t="shared" si="0"/>
        <v>0</v>
      </c>
      <c r="U13" s="236">
        <f t="shared" si="0"/>
        <v>0</v>
      </c>
      <c r="V13" s="236">
        <f t="shared" si="0"/>
        <v>0</v>
      </c>
      <c r="W13" s="236">
        <f t="shared" si="0"/>
        <v>0</v>
      </c>
    </row>
    <row r="14" spans="1:23" x14ac:dyDescent="0.35">
      <c r="B14" s="237" t="str">
        <f>'Budget_Lump Sum Breakdown'!B11</f>
        <v xml:space="preserve">1. </v>
      </c>
      <c r="C14" s="238">
        <f>SUM(D14:W14)</f>
        <v>0</v>
      </c>
      <c r="D14" s="239">
        <f>IFERROR(VLOOKUP($B14,'Budget_Lump Sum Breakdown'!$B:$Y,5,FALSE)*D$12,0)</f>
        <v>0</v>
      </c>
      <c r="E14" s="239">
        <f>IFERROR(VLOOKUP($B14,'Budget_Lump Sum Breakdown'!$B:$Y,6,FALSE)*E$12,0)</f>
        <v>0</v>
      </c>
      <c r="F14" s="239">
        <f>IFERROR(VLOOKUP($B14,'Budget_Lump Sum Breakdown'!$B:$Y,7,FALSE)*F$12,0)</f>
        <v>0</v>
      </c>
      <c r="G14" s="239">
        <f>IFERROR(VLOOKUP($B14,'Budget_Lump Sum Breakdown'!$B:$Y,8,FALSE)*G$12,0)</f>
        <v>0</v>
      </c>
      <c r="H14" s="239">
        <f>IFERROR(VLOOKUP($B14,'Budget_Lump Sum Breakdown'!$B:$Y,9,FALSE)*H$12,0)</f>
        <v>0</v>
      </c>
      <c r="I14" s="239">
        <f>IFERROR(VLOOKUP($B14,'Budget_Lump Sum Breakdown'!$B:$Y,10,FALSE)*I$12,0)</f>
        <v>0</v>
      </c>
      <c r="J14" s="239">
        <f>IFERROR(VLOOKUP($B14,'Budget_Lump Sum Breakdown'!$B:$Y,11,FALSE)*J$12,0)</f>
        <v>0</v>
      </c>
      <c r="K14" s="239">
        <f>IFERROR(VLOOKUP($B14,'Budget_Lump Sum Breakdown'!$B:$Y,12,FALSE)*K$12,0)</f>
        <v>0</v>
      </c>
      <c r="L14" s="239">
        <f>IFERROR(VLOOKUP($B14,'Budget_Lump Sum Breakdown'!$B:$Y,13,FALSE)*L$12,0)</f>
        <v>0</v>
      </c>
      <c r="M14" s="239">
        <f>IFERROR(VLOOKUP($B14,'Budget_Lump Sum Breakdown'!$B:$Y,14,FALSE)*M$12,0)</f>
        <v>0</v>
      </c>
      <c r="N14" s="239">
        <f>IFERROR(VLOOKUP($B14,'Budget_Lump Sum Breakdown'!$B:$Y,15,FALSE)*N$12,0)</f>
        <v>0</v>
      </c>
      <c r="O14" s="239">
        <f>IFERROR(VLOOKUP($B14,'Budget_Lump Sum Breakdown'!$B:$Y,16,FALSE)*O$12,0)</f>
        <v>0</v>
      </c>
      <c r="P14" s="239">
        <f>IFERROR(VLOOKUP($B14,'Budget_Lump Sum Breakdown'!$B:$Y,17,FALSE)*P$12,0)</f>
        <v>0</v>
      </c>
      <c r="Q14" s="239">
        <f>IFERROR(VLOOKUP($B14,'Budget_Lump Sum Breakdown'!$B:$Y,18,FALSE)*Q$12,0)</f>
        <v>0</v>
      </c>
      <c r="R14" s="239">
        <f>IFERROR(VLOOKUP($B14,'Budget_Lump Sum Breakdown'!$B:$Y,19,FALSE)*R$12,0)</f>
        <v>0</v>
      </c>
      <c r="S14" s="239">
        <f>IFERROR(VLOOKUP($B14,'Budget_Lump Sum Breakdown'!$B:$Y,20,FALSE)*S$12,0)</f>
        <v>0</v>
      </c>
      <c r="T14" s="239">
        <f>IFERROR(VLOOKUP($B14,'Budget_Lump Sum Breakdown'!$B:$Y,21,FALSE)*T$12,0)</f>
        <v>0</v>
      </c>
      <c r="U14" s="239">
        <f>IFERROR(VLOOKUP($B14,'Budget_Lump Sum Breakdown'!$B:$Y,22,FALSE)*U$12,0)</f>
        <v>0</v>
      </c>
      <c r="V14" s="239">
        <f>IFERROR(VLOOKUP($B14,'Budget_Lump Sum Breakdown'!$B:$Y,23,FALSE)*V$12,0)</f>
        <v>0</v>
      </c>
      <c r="W14" s="239">
        <f>IFERROR(VLOOKUP($B14,'Budget_Lump Sum Breakdown'!$B:$Y,24,FALSE)*W$12,0)</f>
        <v>0</v>
      </c>
    </row>
    <row r="15" spans="1:23" x14ac:dyDescent="0.35">
      <c r="B15" s="237" t="str">
        <f>'Budget_Lump Sum Breakdown'!B12</f>
        <v xml:space="preserve">2. </v>
      </c>
      <c r="C15" s="240">
        <f t="shared" ref="C15:C43" si="1">SUM(D15:W15)</f>
        <v>0</v>
      </c>
      <c r="D15" s="239">
        <f>IFERROR(VLOOKUP($B15,'Budget_Lump Sum Breakdown'!$B:$Y,5,FALSE)*D$12,0)</f>
        <v>0</v>
      </c>
      <c r="E15" s="239">
        <f>IFERROR(VLOOKUP($B15,'Budget_Lump Sum Breakdown'!$B:$Y,6,FALSE)*E$12,0)</f>
        <v>0</v>
      </c>
      <c r="F15" s="239">
        <f>IFERROR(VLOOKUP($B15,'Budget_Lump Sum Breakdown'!$B:$Y,7,FALSE)*F$12,0)</f>
        <v>0</v>
      </c>
      <c r="G15" s="239">
        <f>IFERROR(VLOOKUP($B15,'Budget_Lump Sum Breakdown'!$B:$Y,8,FALSE)*G$12,0)</f>
        <v>0</v>
      </c>
      <c r="H15" s="239">
        <f>IFERROR(VLOOKUP($B15,'Budget_Lump Sum Breakdown'!$B:$Y,9,FALSE)*H$12,0)</f>
        <v>0</v>
      </c>
      <c r="I15" s="239">
        <f>IFERROR(VLOOKUP($B15,'Budget_Lump Sum Breakdown'!$B:$Y,10,FALSE)*I$12,0)</f>
        <v>0</v>
      </c>
      <c r="J15" s="239">
        <f>IFERROR(VLOOKUP($B15,'Budget_Lump Sum Breakdown'!$B:$Y,11,FALSE)*J$12,0)</f>
        <v>0</v>
      </c>
      <c r="K15" s="239">
        <f>IFERROR(VLOOKUP($B15,'Budget_Lump Sum Breakdown'!$B:$Y,12,FALSE)*K$12,0)</f>
        <v>0</v>
      </c>
      <c r="L15" s="239">
        <f>IFERROR(VLOOKUP($B15,'Budget_Lump Sum Breakdown'!$B:$Y,13,FALSE)*L$12,0)</f>
        <v>0</v>
      </c>
      <c r="M15" s="239">
        <f>IFERROR(VLOOKUP($B15,'Budget_Lump Sum Breakdown'!$B:$Y,14,FALSE)*M$12,0)</f>
        <v>0</v>
      </c>
      <c r="N15" s="239">
        <f>IFERROR(VLOOKUP($B15,'Budget_Lump Sum Breakdown'!$B:$Y,15,FALSE)*N$12,0)</f>
        <v>0</v>
      </c>
      <c r="O15" s="239">
        <f>IFERROR(VLOOKUP($B15,'Budget_Lump Sum Breakdown'!$B:$Y,16,FALSE)*O$12,0)</f>
        <v>0</v>
      </c>
      <c r="P15" s="239">
        <f>IFERROR(VLOOKUP($B15,'Budget_Lump Sum Breakdown'!$B:$Y,17,FALSE)*P$12,0)</f>
        <v>0</v>
      </c>
      <c r="Q15" s="239">
        <f>IFERROR(VLOOKUP($B15,'Budget_Lump Sum Breakdown'!$B:$Y,18,FALSE)*Q$12,0)</f>
        <v>0</v>
      </c>
      <c r="R15" s="239">
        <f>IFERROR(VLOOKUP($B15,'Budget_Lump Sum Breakdown'!$B:$Y,19,FALSE)*R$12,0)</f>
        <v>0</v>
      </c>
      <c r="S15" s="239">
        <f>IFERROR(VLOOKUP($B15,'Budget_Lump Sum Breakdown'!$B:$Y,20,FALSE)*S$12,0)</f>
        <v>0</v>
      </c>
      <c r="T15" s="239">
        <f>IFERROR(VLOOKUP($B15,'Budget_Lump Sum Breakdown'!$B:$Y,21,FALSE)*T$12,0)</f>
        <v>0</v>
      </c>
      <c r="U15" s="239">
        <f>IFERROR(VLOOKUP($B15,'Budget_Lump Sum Breakdown'!$B:$Y,22,FALSE)*U$12,0)</f>
        <v>0</v>
      </c>
      <c r="V15" s="239">
        <f>IFERROR(VLOOKUP($B15,'Budget_Lump Sum Breakdown'!$B:$Y,23,FALSE)*V$12,0)</f>
        <v>0</v>
      </c>
      <c r="W15" s="239">
        <f>IFERROR(VLOOKUP($B15,'Budget_Lump Sum Breakdown'!$B:$Y,24,FALSE)*W$12,0)</f>
        <v>0</v>
      </c>
    </row>
    <row r="16" spans="1:23" x14ac:dyDescent="0.35">
      <c r="B16" s="237" t="str">
        <f>'Budget_Lump Sum Breakdown'!B13</f>
        <v xml:space="preserve">3. </v>
      </c>
      <c r="C16" s="240">
        <f t="shared" si="1"/>
        <v>0</v>
      </c>
      <c r="D16" s="239">
        <f>IFERROR(VLOOKUP($B16,'Budget_Lump Sum Breakdown'!$B:$Y,5,FALSE)*D$12,0)</f>
        <v>0</v>
      </c>
      <c r="E16" s="239">
        <f>IFERROR(VLOOKUP($B16,'Budget_Lump Sum Breakdown'!$B:$Y,6,FALSE)*E$12,0)</f>
        <v>0</v>
      </c>
      <c r="F16" s="239">
        <f>IFERROR(VLOOKUP($B16,'Budget_Lump Sum Breakdown'!$B:$Y,7,FALSE)*F$12,0)</f>
        <v>0</v>
      </c>
      <c r="G16" s="239">
        <f>IFERROR(VLOOKUP($B16,'Budget_Lump Sum Breakdown'!$B:$Y,8,FALSE)*G$12,0)</f>
        <v>0</v>
      </c>
      <c r="H16" s="239">
        <f>IFERROR(VLOOKUP($B16,'Budget_Lump Sum Breakdown'!$B:$Y,9,FALSE)*H$12,0)</f>
        <v>0</v>
      </c>
      <c r="I16" s="239">
        <f>IFERROR(VLOOKUP($B16,'Budget_Lump Sum Breakdown'!$B:$Y,10,FALSE)*I$12,0)</f>
        <v>0</v>
      </c>
      <c r="J16" s="239">
        <f>IFERROR(VLOOKUP($B16,'Budget_Lump Sum Breakdown'!$B:$Y,11,FALSE)*J$12,0)</f>
        <v>0</v>
      </c>
      <c r="K16" s="239">
        <f>IFERROR(VLOOKUP($B16,'Budget_Lump Sum Breakdown'!$B:$Y,12,FALSE)*K$12,0)</f>
        <v>0</v>
      </c>
      <c r="L16" s="239">
        <f>IFERROR(VLOOKUP($B16,'Budget_Lump Sum Breakdown'!$B:$Y,13,FALSE)*L$12,0)</f>
        <v>0</v>
      </c>
      <c r="M16" s="239">
        <f>IFERROR(VLOOKUP($B16,'Budget_Lump Sum Breakdown'!$B:$Y,14,FALSE)*M$12,0)</f>
        <v>0</v>
      </c>
      <c r="N16" s="239">
        <f>IFERROR(VLOOKUP($B16,'Budget_Lump Sum Breakdown'!$B:$Y,15,FALSE)*N$12,0)</f>
        <v>0</v>
      </c>
      <c r="O16" s="239">
        <f>IFERROR(VLOOKUP($B16,'Budget_Lump Sum Breakdown'!$B:$Y,16,FALSE)*O$12,0)</f>
        <v>0</v>
      </c>
      <c r="P16" s="239">
        <f>IFERROR(VLOOKUP($B16,'Budget_Lump Sum Breakdown'!$B:$Y,17,FALSE)*P$12,0)</f>
        <v>0</v>
      </c>
      <c r="Q16" s="239">
        <f>IFERROR(VLOOKUP($B16,'Budget_Lump Sum Breakdown'!$B:$Y,18,FALSE)*Q$12,0)</f>
        <v>0</v>
      </c>
      <c r="R16" s="239">
        <f>IFERROR(VLOOKUP($B16,'Budget_Lump Sum Breakdown'!$B:$Y,19,FALSE)*R$12,0)</f>
        <v>0</v>
      </c>
      <c r="S16" s="239">
        <f>IFERROR(VLOOKUP($B16,'Budget_Lump Sum Breakdown'!$B:$Y,20,FALSE)*S$12,0)</f>
        <v>0</v>
      </c>
      <c r="T16" s="239">
        <f>IFERROR(VLOOKUP($B16,'Budget_Lump Sum Breakdown'!$B:$Y,21,FALSE)*T$12,0)</f>
        <v>0</v>
      </c>
      <c r="U16" s="239">
        <f>IFERROR(VLOOKUP($B16,'Budget_Lump Sum Breakdown'!$B:$Y,22,FALSE)*U$12,0)</f>
        <v>0</v>
      </c>
      <c r="V16" s="239">
        <f>IFERROR(VLOOKUP($B16,'Budget_Lump Sum Breakdown'!$B:$Y,23,FALSE)*V$12,0)</f>
        <v>0</v>
      </c>
      <c r="W16" s="239">
        <f>IFERROR(VLOOKUP($B16,'Budget_Lump Sum Breakdown'!$B:$Y,24,FALSE)*W$12,0)</f>
        <v>0</v>
      </c>
    </row>
    <row r="17" spans="2:23" x14ac:dyDescent="0.35">
      <c r="B17" s="237" t="str">
        <f>'Budget_Lump Sum Breakdown'!B14</f>
        <v xml:space="preserve">4. </v>
      </c>
      <c r="C17" s="240">
        <f t="shared" si="1"/>
        <v>0</v>
      </c>
      <c r="D17" s="239">
        <f>IFERROR(VLOOKUP($B17,'Budget_Lump Sum Breakdown'!$B:$Y,5,FALSE)*D$12,0)</f>
        <v>0</v>
      </c>
      <c r="E17" s="239">
        <f>IFERROR(VLOOKUP($B17,'Budget_Lump Sum Breakdown'!$B:$Y,6,FALSE)*E$12,0)</f>
        <v>0</v>
      </c>
      <c r="F17" s="239">
        <f>IFERROR(VLOOKUP($B17,'Budget_Lump Sum Breakdown'!$B:$Y,7,FALSE)*F$12,0)</f>
        <v>0</v>
      </c>
      <c r="G17" s="239">
        <f>IFERROR(VLOOKUP($B17,'Budget_Lump Sum Breakdown'!$B:$Y,8,FALSE)*G$12,0)</f>
        <v>0</v>
      </c>
      <c r="H17" s="239">
        <f>IFERROR(VLOOKUP($B17,'Budget_Lump Sum Breakdown'!$B:$Y,9,FALSE)*H$12,0)</f>
        <v>0</v>
      </c>
      <c r="I17" s="239">
        <f>IFERROR(VLOOKUP($B17,'Budget_Lump Sum Breakdown'!$B:$Y,10,FALSE)*I$12,0)</f>
        <v>0</v>
      </c>
      <c r="J17" s="239">
        <f>IFERROR(VLOOKUP($B17,'Budget_Lump Sum Breakdown'!$B:$Y,11,FALSE)*J$12,0)</f>
        <v>0</v>
      </c>
      <c r="K17" s="239">
        <f>IFERROR(VLOOKUP($B17,'Budget_Lump Sum Breakdown'!$B:$Y,12,FALSE)*K$12,0)</f>
        <v>0</v>
      </c>
      <c r="L17" s="239">
        <f>IFERROR(VLOOKUP($B17,'Budget_Lump Sum Breakdown'!$B:$Y,13,FALSE)*L$12,0)</f>
        <v>0</v>
      </c>
      <c r="M17" s="239">
        <f>IFERROR(VLOOKUP($B17,'Budget_Lump Sum Breakdown'!$B:$Y,14,FALSE)*M$12,0)</f>
        <v>0</v>
      </c>
      <c r="N17" s="239">
        <f>IFERROR(VLOOKUP($B17,'Budget_Lump Sum Breakdown'!$B:$Y,15,FALSE)*N$12,0)</f>
        <v>0</v>
      </c>
      <c r="O17" s="239">
        <f>IFERROR(VLOOKUP($B17,'Budget_Lump Sum Breakdown'!$B:$Y,16,FALSE)*O$12,0)</f>
        <v>0</v>
      </c>
      <c r="P17" s="239">
        <f>IFERROR(VLOOKUP($B17,'Budget_Lump Sum Breakdown'!$B:$Y,17,FALSE)*P$12,0)</f>
        <v>0</v>
      </c>
      <c r="Q17" s="239">
        <f>IFERROR(VLOOKUP($B17,'Budget_Lump Sum Breakdown'!$B:$Y,18,FALSE)*Q$12,0)</f>
        <v>0</v>
      </c>
      <c r="R17" s="239">
        <f>IFERROR(VLOOKUP($B17,'Budget_Lump Sum Breakdown'!$B:$Y,19,FALSE)*R$12,0)</f>
        <v>0</v>
      </c>
      <c r="S17" s="239">
        <f>IFERROR(VLOOKUP($B17,'Budget_Lump Sum Breakdown'!$B:$Y,20,FALSE)*S$12,0)</f>
        <v>0</v>
      </c>
      <c r="T17" s="239">
        <f>IFERROR(VLOOKUP($B17,'Budget_Lump Sum Breakdown'!$B:$Y,21,FALSE)*T$12,0)</f>
        <v>0</v>
      </c>
      <c r="U17" s="239">
        <f>IFERROR(VLOOKUP($B17,'Budget_Lump Sum Breakdown'!$B:$Y,22,FALSE)*U$12,0)</f>
        <v>0</v>
      </c>
      <c r="V17" s="239">
        <f>IFERROR(VLOOKUP($B17,'Budget_Lump Sum Breakdown'!$B:$Y,23,FALSE)*V$12,0)</f>
        <v>0</v>
      </c>
      <c r="W17" s="239">
        <f>IFERROR(VLOOKUP($B17,'Budget_Lump Sum Breakdown'!$B:$Y,24,FALSE)*W$12,0)</f>
        <v>0</v>
      </c>
    </row>
    <row r="18" spans="2:23" x14ac:dyDescent="0.35">
      <c r="B18" s="237" t="str">
        <f>'Budget_Lump Sum Breakdown'!B15</f>
        <v xml:space="preserve">5. </v>
      </c>
      <c r="C18" s="240">
        <f t="shared" si="1"/>
        <v>0</v>
      </c>
      <c r="D18" s="239">
        <f>IFERROR(VLOOKUP($B18,'Budget_Lump Sum Breakdown'!$B:$Y,5,FALSE)*D$12,0)</f>
        <v>0</v>
      </c>
      <c r="E18" s="239">
        <f>IFERROR(VLOOKUP($B18,'Budget_Lump Sum Breakdown'!$B:$Y,6,FALSE)*E$12,0)</f>
        <v>0</v>
      </c>
      <c r="F18" s="239">
        <f>IFERROR(VLOOKUP($B18,'Budget_Lump Sum Breakdown'!$B:$Y,7,FALSE)*F$12,0)</f>
        <v>0</v>
      </c>
      <c r="G18" s="239">
        <f>IFERROR(VLOOKUP($B18,'Budget_Lump Sum Breakdown'!$B:$Y,8,FALSE)*G$12,0)</f>
        <v>0</v>
      </c>
      <c r="H18" s="239">
        <f>IFERROR(VLOOKUP($B18,'Budget_Lump Sum Breakdown'!$B:$Y,9,FALSE)*H$12,0)</f>
        <v>0</v>
      </c>
      <c r="I18" s="239">
        <f>IFERROR(VLOOKUP($B18,'Budget_Lump Sum Breakdown'!$B:$Y,10,FALSE)*I$12,0)</f>
        <v>0</v>
      </c>
      <c r="J18" s="239">
        <f>IFERROR(VLOOKUP($B18,'Budget_Lump Sum Breakdown'!$B:$Y,11,FALSE)*J$12,0)</f>
        <v>0</v>
      </c>
      <c r="K18" s="239">
        <f>IFERROR(VLOOKUP($B18,'Budget_Lump Sum Breakdown'!$B:$Y,12,FALSE)*K$12,0)</f>
        <v>0</v>
      </c>
      <c r="L18" s="239">
        <f>IFERROR(VLOOKUP($B18,'Budget_Lump Sum Breakdown'!$B:$Y,13,FALSE)*L$12,0)</f>
        <v>0</v>
      </c>
      <c r="M18" s="239">
        <f>IFERROR(VLOOKUP($B18,'Budget_Lump Sum Breakdown'!$B:$Y,14,FALSE)*M$12,0)</f>
        <v>0</v>
      </c>
      <c r="N18" s="239">
        <f>IFERROR(VLOOKUP($B18,'Budget_Lump Sum Breakdown'!$B:$Y,15,FALSE)*N$12,0)</f>
        <v>0</v>
      </c>
      <c r="O18" s="239">
        <f>IFERROR(VLOOKUP($B18,'Budget_Lump Sum Breakdown'!$B:$Y,16,FALSE)*O$12,0)</f>
        <v>0</v>
      </c>
      <c r="P18" s="239">
        <f>IFERROR(VLOOKUP($B18,'Budget_Lump Sum Breakdown'!$B:$Y,17,FALSE)*P$12,0)</f>
        <v>0</v>
      </c>
      <c r="Q18" s="239">
        <f>IFERROR(VLOOKUP($B18,'Budget_Lump Sum Breakdown'!$B:$Y,18,FALSE)*Q$12,0)</f>
        <v>0</v>
      </c>
      <c r="R18" s="239">
        <f>IFERROR(VLOOKUP($B18,'Budget_Lump Sum Breakdown'!$B:$Y,19,FALSE)*R$12,0)</f>
        <v>0</v>
      </c>
      <c r="S18" s="239">
        <f>IFERROR(VLOOKUP($B18,'Budget_Lump Sum Breakdown'!$B:$Y,20,FALSE)*S$12,0)</f>
        <v>0</v>
      </c>
      <c r="T18" s="239">
        <f>IFERROR(VLOOKUP($B18,'Budget_Lump Sum Breakdown'!$B:$Y,21,FALSE)*T$12,0)</f>
        <v>0</v>
      </c>
      <c r="U18" s="239">
        <f>IFERROR(VLOOKUP($B18,'Budget_Lump Sum Breakdown'!$B:$Y,22,FALSE)*U$12,0)</f>
        <v>0</v>
      </c>
      <c r="V18" s="239">
        <f>IFERROR(VLOOKUP($B18,'Budget_Lump Sum Breakdown'!$B:$Y,23,FALSE)*V$12,0)</f>
        <v>0</v>
      </c>
      <c r="W18" s="239">
        <f>IFERROR(VLOOKUP($B18,'Budget_Lump Sum Breakdown'!$B:$Y,24,FALSE)*W$12,0)</f>
        <v>0</v>
      </c>
    </row>
    <row r="19" spans="2:23" x14ac:dyDescent="0.35">
      <c r="B19" s="237" t="str">
        <f>'Budget_Lump Sum Breakdown'!B16</f>
        <v xml:space="preserve">6. </v>
      </c>
      <c r="C19" s="240">
        <f t="shared" si="1"/>
        <v>0</v>
      </c>
      <c r="D19" s="239">
        <f>IFERROR(VLOOKUP($B19,'Budget_Lump Sum Breakdown'!$B:$Y,5,FALSE)*D$12,0)</f>
        <v>0</v>
      </c>
      <c r="E19" s="239">
        <f>IFERROR(VLOOKUP($B19,'Budget_Lump Sum Breakdown'!$B:$Y,6,FALSE)*E$12,0)</f>
        <v>0</v>
      </c>
      <c r="F19" s="239">
        <f>IFERROR(VLOOKUP($B19,'Budget_Lump Sum Breakdown'!$B:$Y,7,FALSE)*F$12,0)</f>
        <v>0</v>
      </c>
      <c r="G19" s="239">
        <f>IFERROR(VLOOKUP($B19,'Budget_Lump Sum Breakdown'!$B:$Y,8,FALSE)*G$12,0)</f>
        <v>0</v>
      </c>
      <c r="H19" s="239">
        <f>IFERROR(VLOOKUP($B19,'Budget_Lump Sum Breakdown'!$B:$Y,9,FALSE)*H$12,0)</f>
        <v>0</v>
      </c>
      <c r="I19" s="239">
        <f>IFERROR(VLOOKUP($B19,'Budget_Lump Sum Breakdown'!$B:$Y,10,FALSE)*I$12,0)</f>
        <v>0</v>
      </c>
      <c r="J19" s="239">
        <f>IFERROR(VLOOKUP($B19,'Budget_Lump Sum Breakdown'!$B:$Y,11,FALSE)*J$12,0)</f>
        <v>0</v>
      </c>
      <c r="K19" s="239">
        <f>IFERROR(VLOOKUP($B19,'Budget_Lump Sum Breakdown'!$B:$Y,12,FALSE)*K$12,0)</f>
        <v>0</v>
      </c>
      <c r="L19" s="239">
        <f>IFERROR(VLOOKUP($B19,'Budget_Lump Sum Breakdown'!$B:$Y,13,FALSE)*L$12,0)</f>
        <v>0</v>
      </c>
      <c r="M19" s="239">
        <f>IFERROR(VLOOKUP($B19,'Budget_Lump Sum Breakdown'!$B:$Y,14,FALSE)*M$12,0)</f>
        <v>0</v>
      </c>
      <c r="N19" s="239">
        <f>IFERROR(VLOOKUP($B19,'Budget_Lump Sum Breakdown'!$B:$Y,15,FALSE)*N$12,0)</f>
        <v>0</v>
      </c>
      <c r="O19" s="239">
        <f>IFERROR(VLOOKUP($B19,'Budget_Lump Sum Breakdown'!$B:$Y,16,FALSE)*O$12,0)</f>
        <v>0</v>
      </c>
      <c r="P19" s="239">
        <f>IFERROR(VLOOKUP($B19,'Budget_Lump Sum Breakdown'!$B:$Y,17,FALSE)*P$12,0)</f>
        <v>0</v>
      </c>
      <c r="Q19" s="239">
        <f>IFERROR(VLOOKUP($B19,'Budget_Lump Sum Breakdown'!$B:$Y,18,FALSE)*Q$12,0)</f>
        <v>0</v>
      </c>
      <c r="R19" s="239">
        <f>IFERROR(VLOOKUP($B19,'Budget_Lump Sum Breakdown'!$B:$Y,19,FALSE)*R$12,0)</f>
        <v>0</v>
      </c>
      <c r="S19" s="239">
        <f>IFERROR(VLOOKUP($B19,'Budget_Lump Sum Breakdown'!$B:$Y,20,FALSE)*S$12,0)</f>
        <v>0</v>
      </c>
      <c r="T19" s="239">
        <f>IFERROR(VLOOKUP($B19,'Budget_Lump Sum Breakdown'!$B:$Y,21,FALSE)*T$12,0)</f>
        <v>0</v>
      </c>
      <c r="U19" s="239">
        <f>IFERROR(VLOOKUP($B19,'Budget_Lump Sum Breakdown'!$B:$Y,22,FALSE)*U$12,0)</f>
        <v>0</v>
      </c>
      <c r="V19" s="239">
        <f>IFERROR(VLOOKUP($B19,'Budget_Lump Sum Breakdown'!$B:$Y,23,FALSE)*V$12,0)</f>
        <v>0</v>
      </c>
      <c r="W19" s="239">
        <f>IFERROR(VLOOKUP($B19,'Budget_Lump Sum Breakdown'!$B:$Y,24,FALSE)*W$12,0)</f>
        <v>0</v>
      </c>
    </row>
    <row r="20" spans="2:23" x14ac:dyDescent="0.35">
      <c r="B20" s="237" t="str">
        <f>'Budget_Lump Sum Breakdown'!B17</f>
        <v xml:space="preserve">7. </v>
      </c>
      <c r="C20" s="240">
        <f t="shared" si="1"/>
        <v>0</v>
      </c>
      <c r="D20" s="239">
        <f>IFERROR(VLOOKUP($B20,'Budget_Lump Sum Breakdown'!$B:$Y,5,FALSE)*D$12,0)</f>
        <v>0</v>
      </c>
      <c r="E20" s="239">
        <f>IFERROR(VLOOKUP($B20,'Budget_Lump Sum Breakdown'!$B:$Y,6,FALSE)*E$12,0)</f>
        <v>0</v>
      </c>
      <c r="F20" s="239">
        <f>IFERROR(VLOOKUP($B20,'Budget_Lump Sum Breakdown'!$B:$Y,7,FALSE)*F$12,0)</f>
        <v>0</v>
      </c>
      <c r="G20" s="239">
        <f>IFERROR(VLOOKUP($B20,'Budget_Lump Sum Breakdown'!$B:$Y,8,FALSE)*G$12,0)</f>
        <v>0</v>
      </c>
      <c r="H20" s="239">
        <f>IFERROR(VLOOKUP($B20,'Budget_Lump Sum Breakdown'!$B:$Y,9,FALSE)*H$12,0)</f>
        <v>0</v>
      </c>
      <c r="I20" s="239">
        <f>IFERROR(VLOOKUP($B20,'Budget_Lump Sum Breakdown'!$B:$Y,10,FALSE)*I$12,0)</f>
        <v>0</v>
      </c>
      <c r="J20" s="239">
        <f>IFERROR(VLOOKUP($B20,'Budget_Lump Sum Breakdown'!$B:$Y,11,FALSE)*J$12,0)</f>
        <v>0</v>
      </c>
      <c r="K20" s="239">
        <f>IFERROR(VLOOKUP($B20,'Budget_Lump Sum Breakdown'!$B:$Y,12,FALSE)*K$12,0)</f>
        <v>0</v>
      </c>
      <c r="L20" s="239">
        <f>IFERROR(VLOOKUP($B20,'Budget_Lump Sum Breakdown'!$B:$Y,13,FALSE)*L$12,0)</f>
        <v>0</v>
      </c>
      <c r="M20" s="239">
        <f>IFERROR(VLOOKUP($B20,'Budget_Lump Sum Breakdown'!$B:$Y,14,FALSE)*M$12,0)</f>
        <v>0</v>
      </c>
      <c r="N20" s="239">
        <f>IFERROR(VLOOKUP($B20,'Budget_Lump Sum Breakdown'!$B:$Y,15,FALSE)*N$12,0)</f>
        <v>0</v>
      </c>
      <c r="O20" s="239">
        <f>IFERROR(VLOOKUP($B20,'Budget_Lump Sum Breakdown'!$B:$Y,16,FALSE)*O$12,0)</f>
        <v>0</v>
      </c>
      <c r="P20" s="239">
        <f>IFERROR(VLOOKUP($B20,'Budget_Lump Sum Breakdown'!$B:$Y,17,FALSE)*P$12,0)</f>
        <v>0</v>
      </c>
      <c r="Q20" s="239">
        <f>IFERROR(VLOOKUP($B20,'Budget_Lump Sum Breakdown'!$B:$Y,18,FALSE)*Q$12,0)</f>
        <v>0</v>
      </c>
      <c r="R20" s="239">
        <f>IFERROR(VLOOKUP($B20,'Budget_Lump Sum Breakdown'!$B:$Y,19,FALSE)*R$12,0)</f>
        <v>0</v>
      </c>
      <c r="S20" s="239">
        <f>IFERROR(VLOOKUP($B20,'Budget_Lump Sum Breakdown'!$B:$Y,20,FALSE)*S$12,0)</f>
        <v>0</v>
      </c>
      <c r="T20" s="239">
        <f>IFERROR(VLOOKUP($B20,'Budget_Lump Sum Breakdown'!$B:$Y,21,FALSE)*T$12,0)</f>
        <v>0</v>
      </c>
      <c r="U20" s="239">
        <f>IFERROR(VLOOKUP($B20,'Budget_Lump Sum Breakdown'!$B:$Y,22,FALSE)*U$12,0)</f>
        <v>0</v>
      </c>
      <c r="V20" s="239">
        <f>IFERROR(VLOOKUP($B20,'Budget_Lump Sum Breakdown'!$B:$Y,23,FALSE)*V$12,0)</f>
        <v>0</v>
      </c>
      <c r="W20" s="239">
        <f>IFERROR(VLOOKUP($B20,'Budget_Lump Sum Breakdown'!$B:$Y,24,FALSE)*W$12,0)</f>
        <v>0</v>
      </c>
    </row>
    <row r="21" spans="2:23" x14ac:dyDescent="0.35">
      <c r="B21" s="237" t="str">
        <f>'Budget_Lump Sum Breakdown'!B18</f>
        <v xml:space="preserve">8. </v>
      </c>
      <c r="C21" s="240">
        <f t="shared" si="1"/>
        <v>0</v>
      </c>
      <c r="D21" s="239">
        <f>IFERROR(VLOOKUP($B21,'Budget_Lump Sum Breakdown'!$B:$Y,5,FALSE)*D$12,0)</f>
        <v>0</v>
      </c>
      <c r="E21" s="239">
        <f>IFERROR(VLOOKUP($B21,'Budget_Lump Sum Breakdown'!$B:$Y,6,FALSE)*E$12,0)</f>
        <v>0</v>
      </c>
      <c r="F21" s="239">
        <f>IFERROR(VLOOKUP($B21,'Budget_Lump Sum Breakdown'!$B:$Y,7,FALSE)*F$12,0)</f>
        <v>0</v>
      </c>
      <c r="G21" s="239">
        <f>IFERROR(VLOOKUP($B21,'Budget_Lump Sum Breakdown'!$B:$Y,8,FALSE)*G$12,0)</f>
        <v>0</v>
      </c>
      <c r="H21" s="239">
        <f>IFERROR(VLOOKUP($B21,'Budget_Lump Sum Breakdown'!$B:$Y,9,FALSE)*H$12,0)</f>
        <v>0</v>
      </c>
      <c r="I21" s="239">
        <f>IFERROR(VLOOKUP($B21,'Budget_Lump Sum Breakdown'!$B:$Y,10,FALSE)*I$12,0)</f>
        <v>0</v>
      </c>
      <c r="J21" s="239">
        <f>IFERROR(VLOOKUP($B21,'Budget_Lump Sum Breakdown'!$B:$Y,11,FALSE)*J$12,0)</f>
        <v>0</v>
      </c>
      <c r="K21" s="239">
        <f>IFERROR(VLOOKUP($B21,'Budget_Lump Sum Breakdown'!$B:$Y,12,FALSE)*K$12,0)</f>
        <v>0</v>
      </c>
      <c r="L21" s="239">
        <f>IFERROR(VLOOKUP($B21,'Budget_Lump Sum Breakdown'!$B:$Y,13,FALSE)*L$12,0)</f>
        <v>0</v>
      </c>
      <c r="M21" s="239">
        <f>IFERROR(VLOOKUP($B21,'Budget_Lump Sum Breakdown'!$B:$Y,14,FALSE)*M$12,0)</f>
        <v>0</v>
      </c>
      <c r="N21" s="239">
        <f>IFERROR(VLOOKUP($B21,'Budget_Lump Sum Breakdown'!$B:$Y,15,FALSE)*N$12,0)</f>
        <v>0</v>
      </c>
      <c r="O21" s="239">
        <f>IFERROR(VLOOKUP($B21,'Budget_Lump Sum Breakdown'!$B:$Y,16,FALSE)*O$12,0)</f>
        <v>0</v>
      </c>
      <c r="P21" s="239">
        <f>IFERROR(VLOOKUP($B21,'Budget_Lump Sum Breakdown'!$B:$Y,17,FALSE)*P$12,0)</f>
        <v>0</v>
      </c>
      <c r="Q21" s="239">
        <f>IFERROR(VLOOKUP($B21,'Budget_Lump Sum Breakdown'!$B:$Y,18,FALSE)*Q$12,0)</f>
        <v>0</v>
      </c>
      <c r="R21" s="239">
        <f>IFERROR(VLOOKUP($B21,'Budget_Lump Sum Breakdown'!$B:$Y,19,FALSE)*R$12,0)</f>
        <v>0</v>
      </c>
      <c r="S21" s="239">
        <f>IFERROR(VLOOKUP($B21,'Budget_Lump Sum Breakdown'!$B:$Y,20,FALSE)*S$12,0)</f>
        <v>0</v>
      </c>
      <c r="T21" s="239">
        <f>IFERROR(VLOOKUP($B21,'Budget_Lump Sum Breakdown'!$B:$Y,21,FALSE)*T$12,0)</f>
        <v>0</v>
      </c>
      <c r="U21" s="239">
        <f>IFERROR(VLOOKUP($B21,'Budget_Lump Sum Breakdown'!$B:$Y,22,FALSE)*U$12,0)</f>
        <v>0</v>
      </c>
      <c r="V21" s="239">
        <f>IFERROR(VLOOKUP($B21,'Budget_Lump Sum Breakdown'!$B:$Y,23,FALSE)*V$12,0)</f>
        <v>0</v>
      </c>
      <c r="W21" s="239">
        <f>IFERROR(VLOOKUP($B21,'Budget_Lump Sum Breakdown'!$B:$Y,24,FALSE)*W$12,0)</f>
        <v>0</v>
      </c>
    </row>
    <row r="22" spans="2:23" x14ac:dyDescent="0.35">
      <c r="B22" s="237" t="str">
        <f>'Budget_Lump Sum Breakdown'!B19</f>
        <v xml:space="preserve">9. </v>
      </c>
      <c r="C22" s="240">
        <f t="shared" si="1"/>
        <v>0</v>
      </c>
      <c r="D22" s="239">
        <f>IFERROR(VLOOKUP($B22,'Budget_Lump Sum Breakdown'!$B:$Y,5,FALSE)*D$12,0)</f>
        <v>0</v>
      </c>
      <c r="E22" s="239">
        <f>IFERROR(VLOOKUP($B22,'Budget_Lump Sum Breakdown'!$B:$Y,6,FALSE)*E$12,0)</f>
        <v>0</v>
      </c>
      <c r="F22" s="239">
        <f>IFERROR(VLOOKUP($B22,'Budget_Lump Sum Breakdown'!$B:$Y,7,FALSE)*F$12,0)</f>
        <v>0</v>
      </c>
      <c r="G22" s="239">
        <f>IFERROR(VLOOKUP($B22,'Budget_Lump Sum Breakdown'!$B:$Y,8,FALSE)*G$12,0)</f>
        <v>0</v>
      </c>
      <c r="H22" s="239">
        <f>IFERROR(VLOOKUP($B22,'Budget_Lump Sum Breakdown'!$B:$Y,9,FALSE)*H$12,0)</f>
        <v>0</v>
      </c>
      <c r="I22" s="239">
        <f>IFERROR(VLOOKUP($B22,'Budget_Lump Sum Breakdown'!$B:$Y,10,FALSE)*I$12,0)</f>
        <v>0</v>
      </c>
      <c r="J22" s="239">
        <f>IFERROR(VLOOKUP($B22,'Budget_Lump Sum Breakdown'!$B:$Y,11,FALSE)*J$12,0)</f>
        <v>0</v>
      </c>
      <c r="K22" s="239">
        <f>IFERROR(VLOOKUP($B22,'Budget_Lump Sum Breakdown'!$B:$Y,12,FALSE)*K$12,0)</f>
        <v>0</v>
      </c>
      <c r="L22" s="239">
        <f>IFERROR(VLOOKUP($B22,'Budget_Lump Sum Breakdown'!$B:$Y,13,FALSE)*L$12,0)</f>
        <v>0</v>
      </c>
      <c r="M22" s="239">
        <f>IFERROR(VLOOKUP($B22,'Budget_Lump Sum Breakdown'!$B:$Y,14,FALSE)*M$12,0)</f>
        <v>0</v>
      </c>
      <c r="N22" s="239">
        <f>IFERROR(VLOOKUP($B22,'Budget_Lump Sum Breakdown'!$B:$Y,15,FALSE)*N$12,0)</f>
        <v>0</v>
      </c>
      <c r="O22" s="239">
        <f>IFERROR(VLOOKUP($B22,'Budget_Lump Sum Breakdown'!$B:$Y,16,FALSE)*O$12,0)</f>
        <v>0</v>
      </c>
      <c r="P22" s="239">
        <f>IFERROR(VLOOKUP($B22,'Budget_Lump Sum Breakdown'!$B:$Y,17,FALSE)*P$12,0)</f>
        <v>0</v>
      </c>
      <c r="Q22" s="239">
        <f>IFERROR(VLOOKUP($B22,'Budget_Lump Sum Breakdown'!$B:$Y,18,FALSE)*Q$12,0)</f>
        <v>0</v>
      </c>
      <c r="R22" s="239">
        <f>IFERROR(VLOOKUP($B22,'Budget_Lump Sum Breakdown'!$B:$Y,19,FALSE)*R$12,0)</f>
        <v>0</v>
      </c>
      <c r="S22" s="239">
        <f>IFERROR(VLOOKUP($B22,'Budget_Lump Sum Breakdown'!$B:$Y,20,FALSE)*S$12,0)</f>
        <v>0</v>
      </c>
      <c r="T22" s="239">
        <f>IFERROR(VLOOKUP($B22,'Budget_Lump Sum Breakdown'!$B:$Y,21,FALSE)*T$12,0)</f>
        <v>0</v>
      </c>
      <c r="U22" s="239">
        <f>IFERROR(VLOOKUP($B22,'Budget_Lump Sum Breakdown'!$B:$Y,22,FALSE)*U$12,0)</f>
        <v>0</v>
      </c>
      <c r="V22" s="239">
        <f>IFERROR(VLOOKUP($B22,'Budget_Lump Sum Breakdown'!$B:$Y,23,FALSE)*V$12,0)</f>
        <v>0</v>
      </c>
      <c r="W22" s="239">
        <f>IFERROR(VLOOKUP($B22,'Budget_Lump Sum Breakdown'!$B:$Y,24,FALSE)*W$12,0)</f>
        <v>0</v>
      </c>
    </row>
    <row r="23" spans="2:23" x14ac:dyDescent="0.35">
      <c r="B23" s="237" t="str">
        <f>'Budget_Lump Sum Breakdown'!B20</f>
        <v xml:space="preserve">10. </v>
      </c>
      <c r="C23" s="240">
        <f t="shared" si="1"/>
        <v>0</v>
      </c>
      <c r="D23" s="239">
        <f>IFERROR(VLOOKUP($B23,'Budget_Lump Sum Breakdown'!$B:$Y,5,FALSE)*D$12,0)</f>
        <v>0</v>
      </c>
      <c r="E23" s="239">
        <f>IFERROR(VLOOKUP($B23,'Budget_Lump Sum Breakdown'!$B:$Y,6,FALSE)*E$12,0)</f>
        <v>0</v>
      </c>
      <c r="F23" s="239">
        <f>IFERROR(VLOOKUP($B23,'Budget_Lump Sum Breakdown'!$B:$Y,7,FALSE)*F$12,0)</f>
        <v>0</v>
      </c>
      <c r="G23" s="239">
        <f>IFERROR(VLOOKUP($B23,'Budget_Lump Sum Breakdown'!$B:$Y,8,FALSE)*G$12,0)</f>
        <v>0</v>
      </c>
      <c r="H23" s="239">
        <f>IFERROR(VLOOKUP($B23,'Budget_Lump Sum Breakdown'!$B:$Y,9,FALSE)*H$12,0)</f>
        <v>0</v>
      </c>
      <c r="I23" s="239">
        <f>IFERROR(VLOOKUP($B23,'Budget_Lump Sum Breakdown'!$B:$Y,10,FALSE)*I$12,0)</f>
        <v>0</v>
      </c>
      <c r="J23" s="239">
        <f>IFERROR(VLOOKUP($B23,'Budget_Lump Sum Breakdown'!$B:$Y,11,FALSE)*J$12,0)</f>
        <v>0</v>
      </c>
      <c r="K23" s="239">
        <f>IFERROR(VLOOKUP($B23,'Budget_Lump Sum Breakdown'!$B:$Y,12,FALSE)*K$12,0)</f>
        <v>0</v>
      </c>
      <c r="L23" s="239">
        <f>IFERROR(VLOOKUP($B23,'Budget_Lump Sum Breakdown'!$B:$Y,13,FALSE)*L$12,0)</f>
        <v>0</v>
      </c>
      <c r="M23" s="239">
        <f>IFERROR(VLOOKUP($B23,'Budget_Lump Sum Breakdown'!$B:$Y,14,FALSE)*M$12,0)</f>
        <v>0</v>
      </c>
      <c r="N23" s="239">
        <f>IFERROR(VLOOKUP($B23,'Budget_Lump Sum Breakdown'!$B:$Y,15,FALSE)*N$12,0)</f>
        <v>0</v>
      </c>
      <c r="O23" s="239">
        <f>IFERROR(VLOOKUP($B23,'Budget_Lump Sum Breakdown'!$B:$Y,16,FALSE)*O$12,0)</f>
        <v>0</v>
      </c>
      <c r="P23" s="239">
        <f>IFERROR(VLOOKUP($B23,'Budget_Lump Sum Breakdown'!$B:$Y,17,FALSE)*P$12,0)</f>
        <v>0</v>
      </c>
      <c r="Q23" s="239">
        <f>IFERROR(VLOOKUP($B23,'Budget_Lump Sum Breakdown'!$B:$Y,18,FALSE)*Q$12,0)</f>
        <v>0</v>
      </c>
      <c r="R23" s="239">
        <f>IFERROR(VLOOKUP($B23,'Budget_Lump Sum Breakdown'!$B:$Y,19,FALSE)*R$12,0)</f>
        <v>0</v>
      </c>
      <c r="S23" s="239">
        <f>IFERROR(VLOOKUP($B23,'Budget_Lump Sum Breakdown'!$B:$Y,20,FALSE)*S$12,0)</f>
        <v>0</v>
      </c>
      <c r="T23" s="239">
        <f>IFERROR(VLOOKUP($B23,'Budget_Lump Sum Breakdown'!$B:$Y,21,FALSE)*T$12,0)</f>
        <v>0</v>
      </c>
      <c r="U23" s="239">
        <f>IFERROR(VLOOKUP($B23,'Budget_Lump Sum Breakdown'!$B:$Y,22,FALSE)*U$12,0)</f>
        <v>0</v>
      </c>
      <c r="V23" s="239">
        <f>IFERROR(VLOOKUP($B23,'Budget_Lump Sum Breakdown'!$B:$Y,23,FALSE)*V$12,0)</f>
        <v>0</v>
      </c>
      <c r="W23" s="239">
        <f>IFERROR(VLOOKUP($B23,'Budget_Lump Sum Breakdown'!$B:$Y,24,FALSE)*W$12,0)</f>
        <v>0</v>
      </c>
    </row>
    <row r="24" spans="2:23" x14ac:dyDescent="0.35">
      <c r="B24" s="237" t="str">
        <f>'Budget_Lump Sum Breakdown'!B21</f>
        <v xml:space="preserve">11. </v>
      </c>
      <c r="C24" s="240">
        <f t="shared" si="1"/>
        <v>0</v>
      </c>
      <c r="D24" s="239">
        <f>IFERROR(VLOOKUP($B24,'Budget_Lump Sum Breakdown'!$B:$Y,5,FALSE)*D$12,0)</f>
        <v>0</v>
      </c>
      <c r="E24" s="239">
        <f>IFERROR(VLOOKUP($B24,'Budget_Lump Sum Breakdown'!$B:$Y,6,FALSE)*E$12,0)</f>
        <v>0</v>
      </c>
      <c r="F24" s="239">
        <f>IFERROR(VLOOKUP($B24,'Budget_Lump Sum Breakdown'!$B:$Y,7,FALSE)*F$12,0)</f>
        <v>0</v>
      </c>
      <c r="G24" s="239">
        <f>IFERROR(VLOOKUP($B24,'Budget_Lump Sum Breakdown'!$B:$Y,8,FALSE)*G$12,0)</f>
        <v>0</v>
      </c>
      <c r="H24" s="239">
        <f>IFERROR(VLOOKUP($B24,'Budget_Lump Sum Breakdown'!$B:$Y,9,FALSE)*H$12,0)</f>
        <v>0</v>
      </c>
      <c r="I24" s="239">
        <f>IFERROR(VLOOKUP($B24,'Budget_Lump Sum Breakdown'!$B:$Y,10,FALSE)*I$12,0)</f>
        <v>0</v>
      </c>
      <c r="J24" s="239">
        <f>IFERROR(VLOOKUP($B24,'Budget_Lump Sum Breakdown'!$B:$Y,11,FALSE)*J$12,0)</f>
        <v>0</v>
      </c>
      <c r="K24" s="239">
        <f>IFERROR(VLOOKUP($B24,'Budget_Lump Sum Breakdown'!$B:$Y,12,FALSE)*K$12,0)</f>
        <v>0</v>
      </c>
      <c r="L24" s="239">
        <f>IFERROR(VLOOKUP($B24,'Budget_Lump Sum Breakdown'!$B:$Y,13,FALSE)*L$12,0)</f>
        <v>0</v>
      </c>
      <c r="M24" s="239">
        <f>IFERROR(VLOOKUP($B24,'Budget_Lump Sum Breakdown'!$B:$Y,14,FALSE)*M$12,0)</f>
        <v>0</v>
      </c>
      <c r="N24" s="239">
        <f>IFERROR(VLOOKUP($B24,'Budget_Lump Sum Breakdown'!$B:$Y,15,FALSE)*N$12,0)</f>
        <v>0</v>
      </c>
      <c r="O24" s="239">
        <f>IFERROR(VLOOKUP($B24,'Budget_Lump Sum Breakdown'!$B:$Y,16,FALSE)*O$12,0)</f>
        <v>0</v>
      </c>
      <c r="P24" s="239">
        <f>IFERROR(VLOOKUP($B24,'Budget_Lump Sum Breakdown'!$B:$Y,17,FALSE)*P$12,0)</f>
        <v>0</v>
      </c>
      <c r="Q24" s="239">
        <f>IFERROR(VLOOKUP($B24,'Budget_Lump Sum Breakdown'!$B:$Y,18,FALSE)*Q$12,0)</f>
        <v>0</v>
      </c>
      <c r="R24" s="239">
        <f>IFERROR(VLOOKUP($B24,'Budget_Lump Sum Breakdown'!$B:$Y,19,FALSE)*R$12,0)</f>
        <v>0</v>
      </c>
      <c r="S24" s="239">
        <f>IFERROR(VLOOKUP($B24,'Budget_Lump Sum Breakdown'!$B:$Y,20,FALSE)*S$12,0)</f>
        <v>0</v>
      </c>
      <c r="T24" s="239">
        <f>IFERROR(VLOOKUP($B24,'Budget_Lump Sum Breakdown'!$B:$Y,21,FALSE)*T$12,0)</f>
        <v>0</v>
      </c>
      <c r="U24" s="239">
        <f>IFERROR(VLOOKUP($B24,'Budget_Lump Sum Breakdown'!$B:$Y,22,FALSE)*U$12,0)</f>
        <v>0</v>
      </c>
      <c r="V24" s="239">
        <f>IFERROR(VLOOKUP($B24,'Budget_Lump Sum Breakdown'!$B:$Y,23,FALSE)*V$12,0)</f>
        <v>0</v>
      </c>
      <c r="W24" s="239">
        <f>IFERROR(VLOOKUP($B24,'Budget_Lump Sum Breakdown'!$B:$Y,24,FALSE)*W$12,0)</f>
        <v>0</v>
      </c>
    </row>
    <row r="25" spans="2:23" x14ac:dyDescent="0.35">
      <c r="B25" s="237" t="str">
        <f>'Budget_Lump Sum Breakdown'!B22</f>
        <v xml:space="preserve">12. </v>
      </c>
      <c r="C25" s="240">
        <f t="shared" si="1"/>
        <v>0</v>
      </c>
      <c r="D25" s="239">
        <f>IFERROR(VLOOKUP($B25,'Budget_Lump Sum Breakdown'!$B:$Y,5,FALSE)*D$12,0)</f>
        <v>0</v>
      </c>
      <c r="E25" s="239">
        <f>IFERROR(VLOOKUP($B25,'Budget_Lump Sum Breakdown'!$B:$Y,6,FALSE)*E$12,0)</f>
        <v>0</v>
      </c>
      <c r="F25" s="239">
        <f>IFERROR(VLOOKUP($B25,'Budget_Lump Sum Breakdown'!$B:$Y,7,FALSE)*F$12,0)</f>
        <v>0</v>
      </c>
      <c r="G25" s="239">
        <f>IFERROR(VLOOKUP($B25,'Budget_Lump Sum Breakdown'!$B:$Y,8,FALSE)*G$12,0)</f>
        <v>0</v>
      </c>
      <c r="H25" s="239">
        <f>IFERROR(VLOOKUP($B25,'Budget_Lump Sum Breakdown'!$B:$Y,9,FALSE)*H$12,0)</f>
        <v>0</v>
      </c>
      <c r="I25" s="239">
        <f>IFERROR(VLOOKUP($B25,'Budget_Lump Sum Breakdown'!$B:$Y,10,FALSE)*I$12,0)</f>
        <v>0</v>
      </c>
      <c r="J25" s="239">
        <f>IFERROR(VLOOKUP($B25,'Budget_Lump Sum Breakdown'!$B:$Y,11,FALSE)*J$12,0)</f>
        <v>0</v>
      </c>
      <c r="K25" s="239">
        <f>IFERROR(VLOOKUP($B25,'Budget_Lump Sum Breakdown'!$B:$Y,12,FALSE)*K$12,0)</f>
        <v>0</v>
      </c>
      <c r="L25" s="239">
        <f>IFERROR(VLOOKUP($B25,'Budget_Lump Sum Breakdown'!$B:$Y,13,FALSE)*L$12,0)</f>
        <v>0</v>
      </c>
      <c r="M25" s="239">
        <f>IFERROR(VLOOKUP($B25,'Budget_Lump Sum Breakdown'!$B:$Y,14,FALSE)*M$12,0)</f>
        <v>0</v>
      </c>
      <c r="N25" s="239">
        <f>IFERROR(VLOOKUP($B25,'Budget_Lump Sum Breakdown'!$B:$Y,15,FALSE)*N$12,0)</f>
        <v>0</v>
      </c>
      <c r="O25" s="239">
        <f>IFERROR(VLOOKUP($B25,'Budget_Lump Sum Breakdown'!$B:$Y,16,FALSE)*O$12,0)</f>
        <v>0</v>
      </c>
      <c r="P25" s="239">
        <f>IFERROR(VLOOKUP($B25,'Budget_Lump Sum Breakdown'!$B:$Y,17,FALSE)*P$12,0)</f>
        <v>0</v>
      </c>
      <c r="Q25" s="239">
        <f>IFERROR(VLOOKUP($B25,'Budget_Lump Sum Breakdown'!$B:$Y,18,FALSE)*Q$12,0)</f>
        <v>0</v>
      </c>
      <c r="R25" s="239">
        <f>IFERROR(VLOOKUP($B25,'Budget_Lump Sum Breakdown'!$B:$Y,19,FALSE)*R$12,0)</f>
        <v>0</v>
      </c>
      <c r="S25" s="239">
        <f>IFERROR(VLOOKUP($B25,'Budget_Lump Sum Breakdown'!$B:$Y,20,FALSE)*S$12,0)</f>
        <v>0</v>
      </c>
      <c r="T25" s="239">
        <f>IFERROR(VLOOKUP($B25,'Budget_Lump Sum Breakdown'!$B:$Y,21,FALSE)*T$12,0)</f>
        <v>0</v>
      </c>
      <c r="U25" s="239">
        <f>IFERROR(VLOOKUP($B25,'Budget_Lump Sum Breakdown'!$B:$Y,22,FALSE)*U$12,0)</f>
        <v>0</v>
      </c>
      <c r="V25" s="239">
        <f>IFERROR(VLOOKUP($B25,'Budget_Lump Sum Breakdown'!$B:$Y,23,FALSE)*V$12,0)</f>
        <v>0</v>
      </c>
      <c r="W25" s="239">
        <f>IFERROR(VLOOKUP($B25,'Budget_Lump Sum Breakdown'!$B:$Y,24,FALSE)*W$12,0)</f>
        <v>0</v>
      </c>
    </row>
    <row r="26" spans="2:23" x14ac:dyDescent="0.35">
      <c r="B26" s="237" t="str">
        <f>'Budget_Lump Sum Breakdown'!B23</f>
        <v xml:space="preserve">13. </v>
      </c>
      <c r="C26" s="240">
        <f t="shared" si="1"/>
        <v>0</v>
      </c>
      <c r="D26" s="239">
        <f>IFERROR(VLOOKUP($B26,'Budget_Lump Sum Breakdown'!$B:$Y,5,FALSE)*D$12,0)</f>
        <v>0</v>
      </c>
      <c r="E26" s="239">
        <f>IFERROR(VLOOKUP($B26,'Budget_Lump Sum Breakdown'!$B:$Y,6,FALSE)*E$12,0)</f>
        <v>0</v>
      </c>
      <c r="F26" s="239">
        <f>IFERROR(VLOOKUP($B26,'Budget_Lump Sum Breakdown'!$B:$Y,7,FALSE)*F$12,0)</f>
        <v>0</v>
      </c>
      <c r="G26" s="239">
        <f>IFERROR(VLOOKUP($B26,'Budget_Lump Sum Breakdown'!$B:$Y,8,FALSE)*G$12,0)</f>
        <v>0</v>
      </c>
      <c r="H26" s="239">
        <f>IFERROR(VLOOKUP($B26,'Budget_Lump Sum Breakdown'!$B:$Y,9,FALSE)*H$12,0)</f>
        <v>0</v>
      </c>
      <c r="I26" s="239">
        <f>IFERROR(VLOOKUP($B26,'Budget_Lump Sum Breakdown'!$B:$Y,10,FALSE)*I$12,0)</f>
        <v>0</v>
      </c>
      <c r="J26" s="239">
        <f>IFERROR(VLOOKUP($B26,'Budget_Lump Sum Breakdown'!$B:$Y,11,FALSE)*J$12,0)</f>
        <v>0</v>
      </c>
      <c r="K26" s="239">
        <f>IFERROR(VLOOKUP($B26,'Budget_Lump Sum Breakdown'!$B:$Y,12,FALSE)*K$12,0)</f>
        <v>0</v>
      </c>
      <c r="L26" s="239">
        <f>IFERROR(VLOOKUP($B26,'Budget_Lump Sum Breakdown'!$B:$Y,13,FALSE)*L$12,0)</f>
        <v>0</v>
      </c>
      <c r="M26" s="239">
        <f>IFERROR(VLOOKUP($B26,'Budget_Lump Sum Breakdown'!$B:$Y,14,FALSE)*M$12,0)</f>
        <v>0</v>
      </c>
      <c r="N26" s="239">
        <f>IFERROR(VLOOKUP($B26,'Budget_Lump Sum Breakdown'!$B:$Y,15,FALSE)*N$12,0)</f>
        <v>0</v>
      </c>
      <c r="O26" s="239">
        <f>IFERROR(VLOOKUP($B26,'Budget_Lump Sum Breakdown'!$B:$Y,16,FALSE)*O$12,0)</f>
        <v>0</v>
      </c>
      <c r="P26" s="239">
        <f>IFERROR(VLOOKUP($B26,'Budget_Lump Sum Breakdown'!$B:$Y,17,FALSE)*P$12,0)</f>
        <v>0</v>
      </c>
      <c r="Q26" s="239">
        <f>IFERROR(VLOOKUP($B26,'Budget_Lump Sum Breakdown'!$B:$Y,18,FALSE)*Q$12,0)</f>
        <v>0</v>
      </c>
      <c r="R26" s="239">
        <f>IFERROR(VLOOKUP($B26,'Budget_Lump Sum Breakdown'!$B:$Y,19,FALSE)*R$12,0)</f>
        <v>0</v>
      </c>
      <c r="S26" s="239">
        <f>IFERROR(VLOOKUP($B26,'Budget_Lump Sum Breakdown'!$B:$Y,20,FALSE)*S$12,0)</f>
        <v>0</v>
      </c>
      <c r="T26" s="239">
        <f>IFERROR(VLOOKUP($B26,'Budget_Lump Sum Breakdown'!$B:$Y,21,FALSE)*T$12,0)</f>
        <v>0</v>
      </c>
      <c r="U26" s="239">
        <f>IFERROR(VLOOKUP($B26,'Budget_Lump Sum Breakdown'!$B:$Y,22,FALSE)*U$12,0)</f>
        <v>0</v>
      </c>
      <c r="V26" s="239">
        <f>IFERROR(VLOOKUP($B26,'Budget_Lump Sum Breakdown'!$B:$Y,23,FALSE)*V$12,0)</f>
        <v>0</v>
      </c>
      <c r="W26" s="239">
        <f>IFERROR(VLOOKUP($B26,'Budget_Lump Sum Breakdown'!$B:$Y,24,FALSE)*W$12,0)</f>
        <v>0</v>
      </c>
    </row>
    <row r="27" spans="2:23" x14ac:dyDescent="0.35">
      <c r="B27" s="237" t="str">
        <f>'Budget_Lump Sum Breakdown'!B24</f>
        <v xml:space="preserve">14. </v>
      </c>
      <c r="C27" s="240">
        <f t="shared" si="1"/>
        <v>0</v>
      </c>
      <c r="D27" s="239">
        <f>IFERROR(VLOOKUP($B27,'Budget_Lump Sum Breakdown'!$B:$Y,5,FALSE)*D$12,0)</f>
        <v>0</v>
      </c>
      <c r="E27" s="239">
        <f>IFERROR(VLOOKUP($B27,'Budget_Lump Sum Breakdown'!$B:$Y,6,FALSE)*E$12,0)</f>
        <v>0</v>
      </c>
      <c r="F27" s="239">
        <f>IFERROR(VLOOKUP($B27,'Budget_Lump Sum Breakdown'!$B:$Y,7,FALSE)*F$12,0)</f>
        <v>0</v>
      </c>
      <c r="G27" s="239">
        <f>IFERROR(VLOOKUP($B27,'Budget_Lump Sum Breakdown'!$B:$Y,8,FALSE)*G$12,0)</f>
        <v>0</v>
      </c>
      <c r="H27" s="239">
        <f>IFERROR(VLOOKUP($B27,'Budget_Lump Sum Breakdown'!$B:$Y,9,FALSE)*H$12,0)</f>
        <v>0</v>
      </c>
      <c r="I27" s="239">
        <f>IFERROR(VLOOKUP($B27,'Budget_Lump Sum Breakdown'!$B:$Y,10,FALSE)*I$12,0)</f>
        <v>0</v>
      </c>
      <c r="J27" s="239">
        <f>IFERROR(VLOOKUP($B27,'Budget_Lump Sum Breakdown'!$B:$Y,11,FALSE)*J$12,0)</f>
        <v>0</v>
      </c>
      <c r="K27" s="239">
        <f>IFERROR(VLOOKUP($B27,'Budget_Lump Sum Breakdown'!$B:$Y,12,FALSE)*K$12,0)</f>
        <v>0</v>
      </c>
      <c r="L27" s="239">
        <f>IFERROR(VLOOKUP($B27,'Budget_Lump Sum Breakdown'!$B:$Y,13,FALSE)*L$12,0)</f>
        <v>0</v>
      </c>
      <c r="M27" s="239">
        <f>IFERROR(VLOOKUP($B27,'Budget_Lump Sum Breakdown'!$B:$Y,14,FALSE)*M$12,0)</f>
        <v>0</v>
      </c>
      <c r="N27" s="239">
        <f>IFERROR(VLOOKUP($B27,'Budget_Lump Sum Breakdown'!$B:$Y,15,FALSE)*N$12,0)</f>
        <v>0</v>
      </c>
      <c r="O27" s="239">
        <f>IFERROR(VLOOKUP($B27,'Budget_Lump Sum Breakdown'!$B:$Y,16,FALSE)*O$12,0)</f>
        <v>0</v>
      </c>
      <c r="P27" s="239">
        <f>IFERROR(VLOOKUP($B27,'Budget_Lump Sum Breakdown'!$B:$Y,17,FALSE)*P$12,0)</f>
        <v>0</v>
      </c>
      <c r="Q27" s="239">
        <f>IFERROR(VLOOKUP($B27,'Budget_Lump Sum Breakdown'!$B:$Y,18,FALSE)*Q$12,0)</f>
        <v>0</v>
      </c>
      <c r="R27" s="239">
        <f>IFERROR(VLOOKUP($B27,'Budget_Lump Sum Breakdown'!$B:$Y,19,FALSE)*R$12,0)</f>
        <v>0</v>
      </c>
      <c r="S27" s="239">
        <f>IFERROR(VLOOKUP($B27,'Budget_Lump Sum Breakdown'!$B:$Y,20,FALSE)*S$12,0)</f>
        <v>0</v>
      </c>
      <c r="T27" s="239">
        <f>IFERROR(VLOOKUP($B27,'Budget_Lump Sum Breakdown'!$B:$Y,21,FALSE)*T$12,0)</f>
        <v>0</v>
      </c>
      <c r="U27" s="239">
        <f>IFERROR(VLOOKUP($B27,'Budget_Lump Sum Breakdown'!$B:$Y,22,FALSE)*U$12,0)</f>
        <v>0</v>
      </c>
      <c r="V27" s="239">
        <f>IFERROR(VLOOKUP($B27,'Budget_Lump Sum Breakdown'!$B:$Y,23,FALSE)*V$12,0)</f>
        <v>0</v>
      </c>
      <c r="W27" s="239">
        <f>IFERROR(VLOOKUP($B27,'Budget_Lump Sum Breakdown'!$B:$Y,24,FALSE)*W$12,0)</f>
        <v>0</v>
      </c>
    </row>
    <row r="28" spans="2:23" x14ac:dyDescent="0.35">
      <c r="B28" s="237" t="str">
        <f>'Budget_Lump Sum Breakdown'!B25</f>
        <v xml:space="preserve">15. </v>
      </c>
      <c r="C28" s="240">
        <f t="shared" si="1"/>
        <v>0</v>
      </c>
      <c r="D28" s="239">
        <f>IFERROR(VLOOKUP($B28,'Budget_Lump Sum Breakdown'!$B:$Y,5,FALSE)*D$12,0)</f>
        <v>0</v>
      </c>
      <c r="E28" s="239">
        <f>IFERROR(VLOOKUP($B28,'Budget_Lump Sum Breakdown'!$B:$Y,6,FALSE)*E$12,0)</f>
        <v>0</v>
      </c>
      <c r="F28" s="239">
        <f>IFERROR(VLOOKUP($B28,'Budget_Lump Sum Breakdown'!$B:$Y,7,FALSE)*F$12,0)</f>
        <v>0</v>
      </c>
      <c r="G28" s="239">
        <f>IFERROR(VLOOKUP($B28,'Budget_Lump Sum Breakdown'!$B:$Y,8,FALSE)*G$12,0)</f>
        <v>0</v>
      </c>
      <c r="H28" s="239">
        <f>IFERROR(VLOOKUP($B28,'Budget_Lump Sum Breakdown'!$B:$Y,9,FALSE)*H$12,0)</f>
        <v>0</v>
      </c>
      <c r="I28" s="239">
        <f>IFERROR(VLOOKUP($B28,'Budget_Lump Sum Breakdown'!$B:$Y,10,FALSE)*I$12,0)</f>
        <v>0</v>
      </c>
      <c r="J28" s="239">
        <f>IFERROR(VLOOKUP($B28,'Budget_Lump Sum Breakdown'!$B:$Y,11,FALSE)*J$12,0)</f>
        <v>0</v>
      </c>
      <c r="K28" s="239">
        <f>IFERROR(VLOOKUP($B28,'Budget_Lump Sum Breakdown'!$B:$Y,12,FALSE)*K$12,0)</f>
        <v>0</v>
      </c>
      <c r="L28" s="239">
        <f>IFERROR(VLOOKUP($B28,'Budget_Lump Sum Breakdown'!$B:$Y,13,FALSE)*L$12,0)</f>
        <v>0</v>
      </c>
      <c r="M28" s="239">
        <f>IFERROR(VLOOKUP($B28,'Budget_Lump Sum Breakdown'!$B:$Y,14,FALSE)*M$12,0)</f>
        <v>0</v>
      </c>
      <c r="N28" s="239">
        <f>IFERROR(VLOOKUP($B28,'Budget_Lump Sum Breakdown'!$B:$Y,15,FALSE)*N$12,0)</f>
        <v>0</v>
      </c>
      <c r="O28" s="239">
        <f>IFERROR(VLOOKUP($B28,'Budget_Lump Sum Breakdown'!$B:$Y,16,FALSE)*O$12,0)</f>
        <v>0</v>
      </c>
      <c r="P28" s="239">
        <f>IFERROR(VLOOKUP($B28,'Budget_Lump Sum Breakdown'!$B:$Y,17,FALSE)*P$12,0)</f>
        <v>0</v>
      </c>
      <c r="Q28" s="239">
        <f>IFERROR(VLOOKUP($B28,'Budget_Lump Sum Breakdown'!$B:$Y,18,FALSE)*Q$12,0)</f>
        <v>0</v>
      </c>
      <c r="R28" s="239">
        <f>IFERROR(VLOOKUP($B28,'Budget_Lump Sum Breakdown'!$B:$Y,19,FALSE)*R$12,0)</f>
        <v>0</v>
      </c>
      <c r="S28" s="239">
        <f>IFERROR(VLOOKUP($B28,'Budget_Lump Sum Breakdown'!$B:$Y,20,FALSE)*S$12,0)</f>
        <v>0</v>
      </c>
      <c r="T28" s="239">
        <f>IFERROR(VLOOKUP($B28,'Budget_Lump Sum Breakdown'!$B:$Y,21,FALSE)*T$12,0)</f>
        <v>0</v>
      </c>
      <c r="U28" s="239">
        <f>IFERROR(VLOOKUP($B28,'Budget_Lump Sum Breakdown'!$B:$Y,22,FALSE)*U$12,0)</f>
        <v>0</v>
      </c>
      <c r="V28" s="239">
        <f>IFERROR(VLOOKUP($B28,'Budget_Lump Sum Breakdown'!$B:$Y,23,FALSE)*V$12,0)</f>
        <v>0</v>
      </c>
      <c r="W28" s="239">
        <f>IFERROR(VLOOKUP($B28,'Budget_Lump Sum Breakdown'!$B:$Y,24,FALSE)*W$12,0)</f>
        <v>0</v>
      </c>
    </row>
    <row r="29" spans="2:23" ht="14.15" hidden="1" customHeight="1" outlineLevel="1" x14ac:dyDescent="0.35">
      <c r="B29" s="218" t="str">
        <f>'Budget_Lump Sum Breakdown'!B26</f>
        <v xml:space="preserve">16. </v>
      </c>
      <c r="C29" s="220">
        <f t="shared" si="1"/>
        <v>0</v>
      </c>
      <c r="D29" s="219">
        <f>IFERROR(VLOOKUP($B29,'Budget_Lump Sum Breakdown'!$B:$Y,5,FALSE)*D$12,0)</f>
        <v>0</v>
      </c>
      <c r="E29" s="219">
        <f>IFERROR(VLOOKUP($B29,'Budget_Lump Sum Breakdown'!$B:$Y,6,FALSE)*E$12,0)</f>
        <v>0</v>
      </c>
      <c r="F29" s="219">
        <f>IFERROR(VLOOKUP($B29,'Budget_Lump Sum Breakdown'!$B:$Y,7,FALSE)*F$12,0)</f>
        <v>0</v>
      </c>
      <c r="G29" s="219">
        <f>IFERROR(VLOOKUP($B29,'Budget_Lump Sum Breakdown'!$B:$Y,8,FALSE)*G$12,0)</f>
        <v>0</v>
      </c>
      <c r="H29" s="219">
        <f>IFERROR(VLOOKUP($B29,'Budget_Lump Sum Breakdown'!$B:$Y,9,FALSE)*H$12,0)</f>
        <v>0</v>
      </c>
      <c r="I29" s="219">
        <f>IFERROR(VLOOKUP($B29,'Budget_Lump Sum Breakdown'!$B:$Y,10,FALSE)*I$12,0)</f>
        <v>0</v>
      </c>
      <c r="J29" s="219">
        <f>IFERROR(VLOOKUP($B29,'Budget_Lump Sum Breakdown'!$B:$Y,11,FALSE)*J$12,0)</f>
        <v>0</v>
      </c>
      <c r="K29" s="219">
        <f>IFERROR(VLOOKUP($B29,'Budget_Lump Sum Breakdown'!$B:$Y,12,FALSE)*K$12,0)</f>
        <v>0</v>
      </c>
      <c r="L29" s="219">
        <f>IFERROR(VLOOKUP($B29,'Budget_Lump Sum Breakdown'!$B:$Y,13,FALSE)*L$12,0)</f>
        <v>0</v>
      </c>
      <c r="M29" s="219">
        <f>IFERROR(VLOOKUP($B29,'Budget_Lump Sum Breakdown'!$B:$Y,14,FALSE)*M$12,0)</f>
        <v>0</v>
      </c>
      <c r="N29" s="219">
        <f>IFERROR(VLOOKUP($B29,'Budget_Lump Sum Breakdown'!$B:$Y,15,FALSE)*N$12,0)</f>
        <v>0</v>
      </c>
      <c r="O29" s="219">
        <f>IFERROR(VLOOKUP($B29,'Budget_Lump Sum Breakdown'!$B:$Y,16,FALSE)*O$12,0)</f>
        <v>0</v>
      </c>
      <c r="P29" s="219">
        <f>IFERROR(VLOOKUP($B29,'Budget_Lump Sum Breakdown'!$B:$Y,17,FALSE)*P$12,0)</f>
        <v>0</v>
      </c>
      <c r="Q29" s="219">
        <f>IFERROR(VLOOKUP($B29,'Budget_Lump Sum Breakdown'!$B:$Y,18,FALSE)*Q$12,0)</f>
        <v>0</v>
      </c>
      <c r="R29" s="219">
        <f>IFERROR(VLOOKUP($B29,'Budget_Lump Sum Breakdown'!$B:$Y,19,FALSE)*R$12,0)</f>
        <v>0</v>
      </c>
      <c r="S29" s="219">
        <f>IFERROR(VLOOKUP($B29,'Budget_Lump Sum Breakdown'!$B:$Y,20,FALSE)*S$12,0)</f>
        <v>0</v>
      </c>
      <c r="T29" s="219">
        <f>IFERROR(VLOOKUP($B29,'Budget_Lump Sum Breakdown'!$B:$Y,21,FALSE)*T$12,0)</f>
        <v>0</v>
      </c>
      <c r="U29" s="219">
        <f>IFERROR(VLOOKUP($B29,'Budget_Lump Sum Breakdown'!$B:$Y,22,FALSE)*U$12,0)</f>
        <v>0</v>
      </c>
      <c r="V29" s="219">
        <f>IFERROR(VLOOKUP($B29,'Budget_Lump Sum Breakdown'!$B:$Y,23,FALSE)*V$12,0)</f>
        <v>0</v>
      </c>
      <c r="W29" s="219">
        <f>IFERROR(VLOOKUP($B29,'Budget_Lump Sum Breakdown'!$B:$Y,24,FALSE)*W$12,0)</f>
        <v>0</v>
      </c>
    </row>
    <row r="30" spans="2:23" ht="14.15" hidden="1" customHeight="1" outlineLevel="1" x14ac:dyDescent="0.35">
      <c r="B30" s="218" t="str">
        <f>'Budget_Lump Sum Breakdown'!B27</f>
        <v xml:space="preserve">17. </v>
      </c>
      <c r="C30" s="220">
        <f t="shared" si="1"/>
        <v>0</v>
      </c>
      <c r="D30" s="219">
        <f>IFERROR(VLOOKUP($B30,'Budget_Lump Sum Breakdown'!$B:$Y,5,FALSE)*D$12,0)</f>
        <v>0</v>
      </c>
      <c r="E30" s="219">
        <f>IFERROR(VLOOKUP($B30,'Budget_Lump Sum Breakdown'!$B:$Y,6,FALSE)*E$12,0)</f>
        <v>0</v>
      </c>
      <c r="F30" s="219">
        <f>IFERROR(VLOOKUP($B30,'Budget_Lump Sum Breakdown'!$B:$Y,7,FALSE)*F$12,0)</f>
        <v>0</v>
      </c>
      <c r="G30" s="219">
        <f>IFERROR(VLOOKUP($B30,'Budget_Lump Sum Breakdown'!$B:$Y,8,FALSE)*G$12,0)</f>
        <v>0</v>
      </c>
      <c r="H30" s="219">
        <f>IFERROR(VLOOKUP($B30,'Budget_Lump Sum Breakdown'!$B:$Y,9,FALSE)*H$12,0)</f>
        <v>0</v>
      </c>
      <c r="I30" s="219">
        <f>IFERROR(VLOOKUP($B30,'Budget_Lump Sum Breakdown'!$B:$Y,10,FALSE)*I$12,0)</f>
        <v>0</v>
      </c>
      <c r="J30" s="219">
        <f>IFERROR(VLOOKUP($B30,'Budget_Lump Sum Breakdown'!$B:$Y,11,FALSE)*J$12,0)</f>
        <v>0</v>
      </c>
      <c r="K30" s="219">
        <f>IFERROR(VLOOKUP($B30,'Budget_Lump Sum Breakdown'!$B:$Y,12,FALSE)*K$12,0)</f>
        <v>0</v>
      </c>
      <c r="L30" s="219">
        <f>IFERROR(VLOOKUP($B30,'Budget_Lump Sum Breakdown'!$B:$Y,13,FALSE)*L$12,0)</f>
        <v>0</v>
      </c>
      <c r="M30" s="219">
        <f>IFERROR(VLOOKUP($B30,'Budget_Lump Sum Breakdown'!$B:$Y,14,FALSE)*M$12,0)</f>
        <v>0</v>
      </c>
      <c r="N30" s="219">
        <f>IFERROR(VLOOKUP($B30,'Budget_Lump Sum Breakdown'!$B:$Y,15,FALSE)*N$12,0)</f>
        <v>0</v>
      </c>
      <c r="O30" s="219">
        <f>IFERROR(VLOOKUP($B30,'Budget_Lump Sum Breakdown'!$B:$Y,16,FALSE)*O$12,0)</f>
        <v>0</v>
      </c>
      <c r="P30" s="219">
        <f>IFERROR(VLOOKUP($B30,'Budget_Lump Sum Breakdown'!$B:$Y,17,FALSE)*P$12,0)</f>
        <v>0</v>
      </c>
      <c r="Q30" s="219">
        <f>IFERROR(VLOOKUP($B30,'Budget_Lump Sum Breakdown'!$B:$Y,18,FALSE)*Q$12,0)</f>
        <v>0</v>
      </c>
      <c r="R30" s="219">
        <f>IFERROR(VLOOKUP($B30,'Budget_Lump Sum Breakdown'!$B:$Y,19,FALSE)*R$12,0)</f>
        <v>0</v>
      </c>
      <c r="S30" s="219">
        <f>IFERROR(VLOOKUP($B30,'Budget_Lump Sum Breakdown'!$B:$Y,20,FALSE)*S$12,0)</f>
        <v>0</v>
      </c>
      <c r="T30" s="219">
        <f>IFERROR(VLOOKUP($B30,'Budget_Lump Sum Breakdown'!$B:$Y,21,FALSE)*T$12,0)</f>
        <v>0</v>
      </c>
      <c r="U30" s="219">
        <f>IFERROR(VLOOKUP($B30,'Budget_Lump Sum Breakdown'!$B:$Y,22,FALSE)*U$12,0)</f>
        <v>0</v>
      </c>
      <c r="V30" s="219">
        <f>IFERROR(VLOOKUP($B30,'Budget_Lump Sum Breakdown'!$B:$Y,23,FALSE)*V$12,0)</f>
        <v>0</v>
      </c>
      <c r="W30" s="219">
        <f>IFERROR(VLOOKUP($B30,'Budget_Lump Sum Breakdown'!$B:$Y,24,FALSE)*W$12,0)</f>
        <v>0</v>
      </c>
    </row>
    <row r="31" spans="2:23" ht="14.15" hidden="1" customHeight="1" outlineLevel="1" x14ac:dyDescent="0.35">
      <c r="B31" s="218" t="str">
        <f>'Budget_Lump Sum Breakdown'!B28</f>
        <v xml:space="preserve">18. </v>
      </c>
      <c r="C31" s="220">
        <f t="shared" si="1"/>
        <v>0</v>
      </c>
      <c r="D31" s="219">
        <f>IFERROR(VLOOKUP($B31,'Budget_Lump Sum Breakdown'!$B:$Y,5,FALSE)*D$12,0)</f>
        <v>0</v>
      </c>
      <c r="E31" s="219">
        <f>IFERROR(VLOOKUP($B31,'Budget_Lump Sum Breakdown'!$B:$Y,6,FALSE)*E$12,0)</f>
        <v>0</v>
      </c>
      <c r="F31" s="219">
        <f>IFERROR(VLOOKUP($B31,'Budget_Lump Sum Breakdown'!$B:$Y,7,FALSE)*F$12,0)</f>
        <v>0</v>
      </c>
      <c r="G31" s="219">
        <f>IFERROR(VLOOKUP($B31,'Budget_Lump Sum Breakdown'!$B:$Y,8,FALSE)*G$12,0)</f>
        <v>0</v>
      </c>
      <c r="H31" s="219">
        <f>IFERROR(VLOOKUP($B31,'Budget_Lump Sum Breakdown'!$B:$Y,9,FALSE)*H$12,0)</f>
        <v>0</v>
      </c>
      <c r="I31" s="219">
        <f>IFERROR(VLOOKUP($B31,'Budget_Lump Sum Breakdown'!$B:$Y,10,FALSE)*I$12,0)</f>
        <v>0</v>
      </c>
      <c r="J31" s="219">
        <f>IFERROR(VLOOKUP($B31,'Budget_Lump Sum Breakdown'!$B:$Y,11,FALSE)*J$12,0)</f>
        <v>0</v>
      </c>
      <c r="K31" s="219">
        <f>IFERROR(VLOOKUP($B31,'Budget_Lump Sum Breakdown'!$B:$Y,12,FALSE)*K$12,0)</f>
        <v>0</v>
      </c>
      <c r="L31" s="219">
        <f>IFERROR(VLOOKUP($B31,'Budget_Lump Sum Breakdown'!$B:$Y,13,FALSE)*L$12,0)</f>
        <v>0</v>
      </c>
      <c r="M31" s="219">
        <f>IFERROR(VLOOKUP($B31,'Budget_Lump Sum Breakdown'!$B:$Y,14,FALSE)*M$12,0)</f>
        <v>0</v>
      </c>
      <c r="N31" s="219">
        <f>IFERROR(VLOOKUP($B31,'Budget_Lump Sum Breakdown'!$B:$Y,15,FALSE)*N$12,0)</f>
        <v>0</v>
      </c>
      <c r="O31" s="219">
        <f>IFERROR(VLOOKUP($B31,'Budget_Lump Sum Breakdown'!$B:$Y,16,FALSE)*O$12,0)</f>
        <v>0</v>
      </c>
      <c r="P31" s="219">
        <f>IFERROR(VLOOKUP($B31,'Budget_Lump Sum Breakdown'!$B:$Y,17,FALSE)*P$12,0)</f>
        <v>0</v>
      </c>
      <c r="Q31" s="219">
        <f>IFERROR(VLOOKUP($B31,'Budget_Lump Sum Breakdown'!$B:$Y,18,FALSE)*Q$12,0)</f>
        <v>0</v>
      </c>
      <c r="R31" s="219">
        <f>IFERROR(VLOOKUP($B31,'Budget_Lump Sum Breakdown'!$B:$Y,19,FALSE)*R$12,0)</f>
        <v>0</v>
      </c>
      <c r="S31" s="219">
        <f>IFERROR(VLOOKUP($B31,'Budget_Lump Sum Breakdown'!$B:$Y,20,FALSE)*S$12,0)</f>
        <v>0</v>
      </c>
      <c r="T31" s="219">
        <f>IFERROR(VLOOKUP($B31,'Budget_Lump Sum Breakdown'!$B:$Y,21,FALSE)*T$12,0)</f>
        <v>0</v>
      </c>
      <c r="U31" s="219">
        <f>IFERROR(VLOOKUP($B31,'Budget_Lump Sum Breakdown'!$B:$Y,22,FALSE)*U$12,0)</f>
        <v>0</v>
      </c>
      <c r="V31" s="219">
        <f>IFERROR(VLOOKUP($B31,'Budget_Lump Sum Breakdown'!$B:$Y,23,FALSE)*V$12,0)</f>
        <v>0</v>
      </c>
      <c r="W31" s="219">
        <f>IFERROR(VLOOKUP($B31,'Budget_Lump Sum Breakdown'!$B:$Y,24,FALSE)*W$12,0)</f>
        <v>0</v>
      </c>
    </row>
    <row r="32" spans="2:23" ht="14.15" hidden="1" customHeight="1" outlineLevel="1" x14ac:dyDescent="0.35">
      <c r="B32" s="218" t="str">
        <f>'Budget_Lump Sum Breakdown'!B29</f>
        <v xml:space="preserve">19. </v>
      </c>
      <c r="C32" s="220">
        <f t="shared" si="1"/>
        <v>0</v>
      </c>
      <c r="D32" s="219">
        <f>IFERROR(VLOOKUP($B32,'Budget_Lump Sum Breakdown'!$B:$Y,5,FALSE)*D$12,0)</f>
        <v>0</v>
      </c>
      <c r="E32" s="219">
        <f>IFERROR(VLOOKUP($B32,'Budget_Lump Sum Breakdown'!$B:$Y,6,FALSE)*E$12,0)</f>
        <v>0</v>
      </c>
      <c r="F32" s="219">
        <f>IFERROR(VLOOKUP($B32,'Budget_Lump Sum Breakdown'!$B:$Y,7,FALSE)*F$12,0)</f>
        <v>0</v>
      </c>
      <c r="G32" s="219">
        <f>IFERROR(VLOOKUP($B32,'Budget_Lump Sum Breakdown'!$B:$Y,8,FALSE)*G$12,0)</f>
        <v>0</v>
      </c>
      <c r="H32" s="219">
        <f>IFERROR(VLOOKUP($B32,'Budget_Lump Sum Breakdown'!$B:$Y,9,FALSE)*H$12,0)</f>
        <v>0</v>
      </c>
      <c r="I32" s="219">
        <f>IFERROR(VLOOKUP($B32,'Budget_Lump Sum Breakdown'!$B:$Y,10,FALSE)*I$12,0)</f>
        <v>0</v>
      </c>
      <c r="J32" s="219">
        <f>IFERROR(VLOOKUP($B32,'Budget_Lump Sum Breakdown'!$B:$Y,11,FALSE)*J$12,0)</f>
        <v>0</v>
      </c>
      <c r="K32" s="219">
        <f>IFERROR(VLOOKUP($B32,'Budget_Lump Sum Breakdown'!$B:$Y,12,FALSE)*K$12,0)</f>
        <v>0</v>
      </c>
      <c r="L32" s="219">
        <f>IFERROR(VLOOKUP($B32,'Budget_Lump Sum Breakdown'!$B:$Y,13,FALSE)*L$12,0)</f>
        <v>0</v>
      </c>
      <c r="M32" s="219">
        <f>IFERROR(VLOOKUP($B32,'Budget_Lump Sum Breakdown'!$B:$Y,14,FALSE)*M$12,0)</f>
        <v>0</v>
      </c>
      <c r="N32" s="219">
        <f>IFERROR(VLOOKUP($B32,'Budget_Lump Sum Breakdown'!$B:$Y,15,FALSE)*N$12,0)</f>
        <v>0</v>
      </c>
      <c r="O32" s="219">
        <f>IFERROR(VLOOKUP($B32,'Budget_Lump Sum Breakdown'!$B:$Y,16,FALSE)*O$12,0)</f>
        <v>0</v>
      </c>
      <c r="P32" s="219">
        <f>IFERROR(VLOOKUP($B32,'Budget_Lump Sum Breakdown'!$B:$Y,17,FALSE)*P$12,0)</f>
        <v>0</v>
      </c>
      <c r="Q32" s="219">
        <f>IFERROR(VLOOKUP($B32,'Budget_Lump Sum Breakdown'!$B:$Y,18,FALSE)*Q$12,0)</f>
        <v>0</v>
      </c>
      <c r="R32" s="219">
        <f>IFERROR(VLOOKUP($B32,'Budget_Lump Sum Breakdown'!$B:$Y,19,FALSE)*R$12,0)</f>
        <v>0</v>
      </c>
      <c r="S32" s="219">
        <f>IFERROR(VLOOKUP($B32,'Budget_Lump Sum Breakdown'!$B:$Y,20,FALSE)*S$12,0)</f>
        <v>0</v>
      </c>
      <c r="T32" s="219">
        <f>IFERROR(VLOOKUP($B32,'Budget_Lump Sum Breakdown'!$B:$Y,21,FALSE)*T$12,0)</f>
        <v>0</v>
      </c>
      <c r="U32" s="219">
        <f>IFERROR(VLOOKUP($B32,'Budget_Lump Sum Breakdown'!$B:$Y,22,FALSE)*U$12,0)</f>
        <v>0</v>
      </c>
      <c r="V32" s="219">
        <f>IFERROR(VLOOKUP($B32,'Budget_Lump Sum Breakdown'!$B:$Y,23,FALSE)*V$12,0)</f>
        <v>0</v>
      </c>
      <c r="W32" s="219">
        <f>IFERROR(VLOOKUP($B32,'Budget_Lump Sum Breakdown'!$B:$Y,24,FALSE)*W$12,0)</f>
        <v>0</v>
      </c>
    </row>
    <row r="33" spans="2:23" ht="14.15" hidden="1" customHeight="1" outlineLevel="1" x14ac:dyDescent="0.35">
      <c r="B33" s="218" t="str">
        <f>'Budget_Lump Sum Breakdown'!B30</f>
        <v xml:space="preserve">20. </v>
      </c>
      <c r="C33" s="220">
        <f t="shared" si="1"/>
        <v>0</v>
      </c>
      <c r="D33" s="219">
        <f>IFERROR(VLOOKUP($B33,'Budget_Lump Sum Breakdown'!$B:$Y,5,FALSE)*D$12,0)</f>
        <v>0</v>
      </c>
      <c r="E33" s="219">
        <f>IFERROR(VLOOKUP($B33,'Budget_Lump Sum Breakdown'!$B:$Y,6,FALSE)*E$12,0)</f>
        <v>0</v>
      </c>
      <c r="F33" s="219">
        <f>IFERROR(VLOOKUP($B33,'Budget_Lump Sum Breakdown'!$B:$Y,7,FALSE)*F$12,0)</f>
        <v>0</v>
      </c>
      <c r="G33" s="219">
        <f>IFERROR(VLOOKUP($B33,'Budget_Lump Sum Breakdown'!$B:$Y,8,FALSE)*G$12,0)</f>
        <v>0</v>
      </c>
      <c r="H33" s="219">
        <f>IFERROR(VLOOKUP($B33,'Budget_Lump Sum Breakdown'!$B:$Y,9,FALSE)*H$12,0)</f>
        <v>0</v>
      </c>
      <c r="I33" s="219">
        <f>IFERROR(VLOOKUP($B33,'Budget_Lump Sum Breakdown'!$B:$Y,10,FALSE)*I$12,0)</f>
        <v>0</v>
      </c>
      <c r="J33" s="219">
        <f>IFERROR(VLOOKUP($B33,'Budget_Lump Sum Breakdown'!$B:$Y,11,FALSE)*J$12,0)</f>
        <v>0</v>
      </c>
      <c r="K33" s="219">
        <f>IFERROR(VLOOKUP($B33,'Budget_Lump Sum Breakdown'!$B:$Y,12,FALSE)*K$12,0)</f>
        <v>0</v>
      </c>
      <c r="L33" s="219">
        <f>IFERROR(VLOOKUP($B33,'Budget_Lump Sum Breakdown'!$B:$Y,13,FALSE)*L$12,0)</f>
        <v>0</v>
      </c>
      <c r="M33" s="219">
        <f>IFERROR(VLOOKUP($B33,'Budget_Lump Sum Breakdown'!$B:$Y,14,FALSE)*M$12,0)</f>
        <v>0</v>
      </c>
      <c r="N33" s="219">
        <f>IFERROR(VLOOKUP($B33,'Budget_Lump Sum Breakdown'!$B:$Y,15,FALSE)*N$12,0)</f>
        <v>0</v>
      </c>
      <c r="O33" s="219">
        <f>IFERROR(VLOOKUP($B33,'Budget_Lump Sum Breakdown'!$B:$Y,16,FALSE)*O$12,0)</f>
        <v>0</v>
      </c>
      <c r="P33" s="219">
        <f>IFERROR(VLOOKUP($B33,'Budget_Lump Sum Breakdown'!$B:$Y,17,FALSE)*P$12,0)</f>
        <v>0</v>
      </c>
      <c r="Q33" s="219">
        <f>IFERROR(VLOOKUP($B33,'Budget_Lump Sum Breakdown'!$B:$Y,18,FALSE)*Q$12,0)</f>
        <v>0</v>
      </c>
      <c r="R33" s="219">
        <f>IFERROR(VLOOKUP($B33,'Budget_Lump Sum Breakdown'!$B:$Y,19,FALSE)*R$12,0)</f>
        <v>0</v>
      </c>
      <c r="S33" s="219">
        <f>IFERROR(VLOOKUP($B33,'Budget_Lump Sum Breakdown'!$B:$Y,20,FALSE)*S$12,0)</f>
        <v>0</v>
      </c>
      <c r="T33" s="219">
        <f>IFERROR(VLOOKUP($B33,'Budget_Lump Sum Breakdown'!$B:$Y,21,FALSE)*T$12,0)</f>
        <v>0</v>
      </c>
      <c r="U33" s="219">
        <f>IFERROR(VLOOKUP($B33,'Budget_Lump Sum Breakdown'!$B:$Y,22,FALSE)*U$12,0)</f>
        <v>0</v>
      </c>
      <c r="V33" s="219">
        <f>IFERROR(VLOOKUP($B33,'Budget_Lump Sum Breakdown'!$B:$Y,23,FALSE)*V$12,0)</f>
        <v>0</v>
      </c>
      <c r="W33" s="219">
        <f>IFERROR(VLOOKUP($B33,'Budget_Lump Sum Breakdown'!$B:$Y,24,FALSE)*W$12,0)</f>
        <v>0</v>
      </c>
    </row>
    <row r="34" spans="2:23" ht="14.15" hidden="1" customHeight="1" outlineLevel="1" x14ac:dyDescent="0.35">
      <c r="B34" s="218" t="str">
        <f>'Budget_Lump Sum Breakdown'!B31</f>
        <v xml:space="preserve">21. </v>
      </c>
      <c r="C34" s="220">
        <f t="shared" si="1"/>
        <v>0</v>
      </c>
      <c r="D34" s="219">
        <f>IFERROR(VLOOKUP($B34,'Budget_Lump Sum Breakdown'!$B:$Y,5,FALSE)*D$12,0)</f>
        <v>0</v>
      </c>
      <c r="E34" s="219">
        <f>IFERROR(VLOOKUP($B34,'Budget_Lump Sum Breakdown'!$B:$Y,6,FALSE)*E$12,0)</f>
        <v>0</v>
      </c>
      <c r="F34" s="219">
        <f>IFERROR(VLOOKUP($B34,'Budget_Lump Sum Breakdown'!$B:$Y,7,FALSE)*F$12,0)</f>
        <v>0</v>
      </c>
      <c r="G34" s="219">
        <f>IFERROR(VLOOKUP($B34,'Budget_Lump Sum Breakdown'!$B:$Y,8,FALSE)*G$12,0)</f>
        <v>0</v>
      </c>
      <c r="H34" s="219">
        <f>IFERROR(VLOOKUP($B34,'Budget_Lump Sum Breakdown'!$B:$Y,9,FALSE)*H$12,0)</f>
        <v>0</v>
      </c>
      <c r="I34" s="219">
        <f>IFERROR(VLOOKUP($B34,'Budget_Lump Sum Breakdown'!$B:$Y,10,FALSE)*I$12,0)</f>
        <v>0</v>
      </c>
      <c r="J34" s="219">
        <f>IFERROR(VLOOKUP($B34,'Budget_Lump Sum Breakdown'!$B:$Y,11,FALSE)*J$12,0)</f>
        <v>0</v>
      </c>
      <c r="K34" s="219">
        <f>IFERROR(VLOOKUP($B34,'Budget_Lump Sum Breakdown'!$B:$Y,12,FALSE)*K$12,0)</f>
        <v>0</v>
      </c>
      <c r="L34" s="219">
        <f>IFERROR(VLOOKUP($B34,'Budget_Lump Sum Breakdown'!$B:$Y,13,FALSE)*L$12,0)</f>
        <v>0</v>
      </c>
      <c r="M34" s="219">
        <f>IFERROR(VLOOKUP($B34,'Budget_Lump Sum Breakdown'!$B:$Y,14,FALSE)*M$12,0)</f>
        <v>0</v>
      </c>
      <c r="N34" s="219">
        <f>IFERROR(VLOOKUP($B34,'Budget_Lump Sum Breakdown'!$B:$Y,15,FALSE)*N$12,0)</f>
        <v>0</v>
      </c>
      <c r="O34" s="219">
        <f>IFERROR(VLOOKUP($B34,'Budget_Lump Sum Breakdown'!$B:$Y,16,FALSE)*O$12,0)</f>
        <v>0</v>
      </c>
      <c r="P34" s="219">
        <f>IFERROR(VLOOKUP($B34,'Budget_Lump Sum Breakdown'!$B:$Y,17,FALSE)*P$12,0)</f>
        <v>0</v>
      </c>
      <c r="Q34" s="219">
        <f>IFERROR(VLOOKUP($B34,'Budget_Lump Sum Breakdown'!$B:$Y,18,FALSE)*Q$12,0)</f>
        <v>0</v>
      </c>
      <c r="R34" s="219">
        <f>IFERROR(VLOOKUP($B34,'Budget_Lump Sum Breakdown'!$B:$Y,19,FALSE)*R$12,0)</f>
        <v>0</v>
      </c>
      <c r="S34" s="219">
        <f>IFERROR(VLOOKUP($B34,'Budget_Lump Sum Breakdown'!$B:$Y,20,FALSE)*S$12,0)</f>
        <v>0</v>
      </c>
      <c r="T34" s="219">
        <f>IFERROR(VLOOKUP($B34,'Budget_Lump Sum Breakdown'!$B:$Y,21,FALSE)*T$12,0)</f>
        <v>0</v>
      </c>
      <c r="U34" s="219">
        <f>IFERROR(VLOOKUP($B34,'Budget_Lump Sum Breakdown'!$B:$Y,22,FALSE)*U$12,0)</f>
        <v>0</v>
      </c>
      <c r="V34" s="219">
        <f>IFERROR(VLOOKUP($B34,'Budget_Lump Sum Breakdown'!$B:$Y,23,FALSE)*V$12,0)</f>
        <v>0</v>
      </c>
      <c r="W34" s="219">
        <f>IFERROR(VLOOKUP($B34,'Budget_Lump Sum Breakdown'!$B:$Y,24,FALSE)*W$12,0)</f>
        <v>0</v>
      </c>
    </row>
    <row r="35" spans="2:23" ht="14.15" hidden="1" customHeight="1" outlineLevel="1" x14ac:dyDescent="0.35">
      <c r="B35" s="218" t="str">
        <f>'Budget_Lump Sum Breakdown'!B32</f>
        <v xml:space="preserve">22. </v>
      </c>
      <c r="C35" s="220">
        <f t="shared" si="1"/>
        <v>0</v>
      </c>
      <c r="D35" s="219">
        <f>IFERROR(VLOOKUP($B35,'Budget_Lump Sum Breakdown'!$B:$Y,5,FALSE)*D$12,0)</f>
        <v>0</v>
      </c>
      <c r="E35" s="219">
        <f>IFERROR(VLOOKUP($B35,'Budget_Lump Sum Breakdown'!$B:$Y,6,FALSE)*E$12,0)</f>
        <v>0</v>
      </c>
      <c r="F35" s="219">
        <f>IFERROR(VLOOKUP($B35,'Budget_Lump Sum Breakdown'!$B:$Y,7,FALSE)*F$12,0)</f>
        <v>0</v>
      </c>
      <c r="G35" s="219">
        <f>IFERROR(VLOOKUP($B35,'Budget_Lump Sum Breakdown'!$B:$Y,8,FALSE)*G$12,0)</f>
        <v>0</v>
      </c>
      <c r="H35" s="219">
        <f>IFERROR(VLOOKUP($B35,'Budget_Lump Sum Breakdown'!$B:$Y,9,FALSE)*H$12,0)</f>
        <v>0</v>
      </c>
      <c r="I35" s="219">
        <f>IFERROR(VLOOKUP($B35,'Budget_Lump Sum Breakdown'!$B:$Y,10,FALSE)*I$12,0)</f>
        <v>0</v>
      </c>
      <c r="J35" s="219">
        <f>IFERROR(VLOOKUP($B35,'Budget_Lump Sum Breakdown'!$B:$Y,11,FALSE)*J$12,0)</f>
        <v>0</v>
      </c>
      <c r="K35" s="219">
        <f>IFERROR(VLOOKUP($B35,'Budget_Lump Sum Breakdown'!$B:$Y,12,FALSE)*K$12,0)</f>
        <v>0</v>
      </c>
      <c r="L35" s="219">
        <f>IFERROR(VLOOKUP($B35,'Budget_Lump Sum Breakdown'!$B:$Y,13,FALSE)*L$12,0)</f>
        <v>0</v>
      </c>
      <c r="M35" s="219">
        <f>IFERROR(VLOOKUP($B35,'Budget_Lump Sum Breakdown'!$B:$Y,14,FALSE)*M$12,0)</f>
        <v>0</v>
      </c>
      <c r="N35" s="219">
        <f>IFERROR(VLOOKUP($B35,'Budget_Lump Sum Breakdown'!$B:$Y,15,FALSE)*N$12,0)</f>
        <v>0</v>
      </c>
      <c r="O35" s="219">
        <f>IFERROR(VLOOKUP($B35,'Budget_Lump Sum Breakdown'!$B:$Y,16,FALSE)*O$12,0)</f>
        <v>0</v>
      </c>
      <c r="P35" s="219">
        <f>IFERROR(VLOOKUP($B35,'Budget_Lump Sum Breakdown'!$B:$Y,17,FALSE)*P$12,0)</f>
        <v>0</v>
      </c>
      <c r="Q35" s="219">
        <f>IFERROR(VLOOKUP($B35,'Budget_Lump Sum Breakdown'!$B:$Y,18,FALSE)*Q$12,0)</f>
        <v>0</v>
      </c>
      <c r="R35" s="219">
        <f>IFERROR(VLOOKUP($B35,'Budget_Lump Sum Breakdown'!$B:$Y,19,FALSE)*R$12,0)</f>
        <v>0</v>
      </c>
      <c r="S35" s="219">
        <f>IFERROR(VLOOKUP($B35,'Budget_Lump Sum Breakdown'!$B:$Y,20,FALSE)*S$12,0)</f>
        <v>0</v>
      </c>
      <c r="T35" s="219">
        <f>IFERROR(VLOOKUP($B35,'Budget_Lump Sum Breakdown'!$B:$Y,21,FALSE)*T$12,0)</f>
        <v>0</v>
      </c>
      <c r="U35" s="219">
        <f>IFERROR(VLOOKUP($B35,'Budget_Lump Sum Breakdown'!$B:$Y,22,FALSE)*U$12,0)</f>
        <v>0</v>
      </c>
      <c r="V35" s="219">
        <f>IFERROR(VLOOKUP($B35,'Budget_Lump Sum Breakdown'!$B:$Y,23,FALSE)*V$12,0)</f>
        <v>0</v>
      </c>
      <c r="W35" s="219">
        <f>IFERROR(VLOOKUP($B35,'Budget_Lump Sum Breakdown'!$B:$Y,24,FALSE)*W$12,0)</f>
        <v>0</v>
      </c>
    </row>
    <row r="36" spans="2:23" ht="14.15" hidden="1" customHeight="1" outlineLevel="1" x14ac:dyDescent="0.35">
      <c r="B36" s="218" t="str">
        <f>'Budget_Lump Sum Breakdown'!B33</f>
        <v xml:space="preserve">23. </v>
      </c>
      <c r="C36" s="220">
        <f t="shared" si="1"/>
        <v>0</v>
      </c>
      <c r="D36" s="219">
        <f>IFERROR(VLOOKUP($B36,'Budget_Lump Sum Breakdown'!$B:$Y,5,FALSE)*D$12,0)</f>
        <v>0</v>
      </c>
      <c r="E36" s="219">
        <f>IFERROR(VLOOKUP($B36,'Budget_Lump Sum Breakdown'!$B:$Y,6,FALSE)*E$12,0)</f>
        <v>0</v>
      </c>
      <c r="F36" s="219">
        <f>IFERROR(VLOOKUP($B36,'Budget_Lump Sum Breakdown'!$B:$Y,7,FALSE)*F$12,0)</f>
        <v>0</v>
      </c>
      <c r="G36" s="219">
        <f>IFERROR(VLOOKUP($B36,'Budget_Lump Sum Breakdown'!$B:$Y,8,FALSE)*G$12,0)</f>
        <v>0</v>
      </c>
      <c r="H36" s="219">
        <f>IFERROR(VLOOKUP($B36,'Budget_Lump Sum Breakdown'!$B:$Y,9,FALSE)*H$12,0)</f>
        <v>0</v>
      </c>
      <c r="I36" s="219">
        <f>IFERROR(VLOOKUP($B36,'Budget_Lump Sum Breakdown'!$B:$Y,10,FALSE)*I$12,0)</f>
        <v>0</v>
      </c>
      <c r="J36" s="219">
        <f>IFERROR(VLOOKUP($B36,'Budget_Lump Sum Breakdown'!$B:$Y,11,FALSE)*J$12,0)</f>
        <v>0</v>
      </c>
      <c r="K36" s="219">
        <f>IFERROR(VLOOKUP($B36,'Budget_Lump Sum Breakdown'!$B:$Y,12,FALSE)*K$12,0)</f>
        <v>0</v>
      </c>
      <c r="L36" s="219">
        <f>IFERROR(VLOOKUP($B36,'Budget_Lump Sum Breakdown'!$B:$Y,13,FALSE)*L$12,0)</f>
        <v>0</v>
      </c>
      <c r="M36" s="219">
        <f>IFERROR(VLOOKUP($B36,'Budget_Lump Sum Breakdown'!$B:$Y,14,FALSE)*M$12,0)</f>
        <v>0</v>
      </c>
      <c r="N36" s="219">
        <f>IFERROR(VLOOKUP($B36,'Budget_Lump Sum Breakdown'!$B:$Y,15,FALSE)*N$12,0)</f>
        <v>0</v>
      </c>
      <c r="O36" s="219">
        <f>IFERROR(VLOOKUP($B36,'Budget_Lump Sum Breakdown'!$B:$Y,16,FALSE)*O$12,0)</f>
        <v>0</v>
      </c>
      <c r="P36" s="219">
        <f>IFERROR(VLOOKUP($B36,'Budget_Lump Sum Breakdown'!$B:$Y,17,FALSE)*P$12,0)</f>
        <v>0</v>
      </c>
      <c r="Q36" s="219">
        <f>IFERROR(VLOOKUP($B36,'Budget_Lump Sum Breakdown'!$B:$Y,18,FALSE)*Q$12,0)</f>
        <v>0</v>
      </c>
      <c r="R36" s="219">
        <f>IFERROR(VLOOKUP($B36,'Budget_Lump Sum Breakdown'!$B:$Y,19,FALSE)*R$12,0)</f>
        <v>0</v>
      </c>
      <c r="S36" s="219">
        <f>IFERROR(VLOOKUP($B36,'Budget_Lump Sum Breakdown'!$B:$Y,20,FALSE)*S$12,0)</f>
        <v>0</v>
      </c>
      <c r="T36" s="219">
        <f>IFERROR(VLOOKUP($B36,'Budget_Lump Sum Breakdown'!$B:$Y,21,FALSE)*T$12,0)</f>
        <v>0</v>
      </c>
      <c r="U36" s="219">
        <f>IFERROR(VLOOKUP($B36,'Budget_Lump Sum Breakdown'!$B:$Y,22,FALSE)*U$12,0)</f>
        <v>0</v>
      </c>
      <c r="V36" s="219">
        <f>IFERROR(VLOOKUP($B36,'Budget_Lump Sum Breakdown'!$B:$Y,23,FALSE)*V$12,0)</f>
        <v>0</v>
      </c>
      <c r="W36" s="219">
        <f>IFERROR(VLOOKUP($B36,'Budget_Lump Sum Breakdown'!$B:$Y,24,FALSE)*W$12,0)</f>
        <v>0</v>
      </c>
    </row>
    <row r="37" spans="2:23" ht="14.15" hidden="1" customHeight="1" outlineLevel="1" x14ac:dyDescent="0.35">
      <c r="B37" s="218" t="str">
        <f>'Budget_Lump Sum Breakdown'!B34</f>
        <v xml:space="preserve">24. </v>
      </c>
      <c r="C37" s="220">
        <f t="shared" si="1"/>
        <v>0</v>
      </c>
      <c r="D37" s="219">
        <f>IFERROR(VLOOKUP($B37,'Budget_Lump Sum Breakdown'!$B:$Y,5,FALSE)*D$12,0)</f>
        <v>0</v>
      </c>
      <c r="E37" s="219">
        <f>IFERROR(VLOOKUP($B37,'Budget_Lump Sum Breakdown'!$B:$Y,6,FALSE)*E$12,0)</f>
        <v>0</v>
      </c>
      <c r="F37" s="219">
        <f>IFERROR(VLOOKUP($B37,'Budget_Lump Sum Breakdown'!$B:$Y,7,FALSE)*F$12,0)</f>
        <v>0</v>
      </c>
      <c r="G37" s="219">
        <f>IFERROR(VLOOKUP($B37,'Budget_Lump Sum Breakdown'!$B:$Y,8,FALSE)*G$12,0)</f>
        <v>0</v>
      </c>
      <c r="H37" s="219">
        <f>IFERROR(VLOOKUP($B37,'Budget_Lump Sum Breakdown'!$B:$Y,9,FALSE)*H$12,0)</f>
        <v>0</v>
      </c>
      <c r="I37" s="219">
        <f>IFERROR(VLOOKUP($B37,'Budget_Lump Sum Breakdown'!$B:$Y,10,FALSE)*I$12,0)</f>
        <v>0</v>
      </c>
      <c r="J37" s="219">
        <f>IFERROR(VLOOKUP($B37,'Budget_Lump Sum Breakdown'!$B:$Y,11,FALSE)*J$12,0)</f>
        <v>0</v>
      </c>
      <c r="K37" s="219">
        <f>IFERROR(VLOOKUP($B37,'Budget_Lump Sum Breakdown'!$B:$Y,12,FALSE)*K$12,0)</f>
        <v>0</v>
      </c>
      <c r="L37" s="219">
        <f>IFERROR(VLOOKUP($B37,'Budget_Lump Sum Breakdown'!$B:$Y,13,FALSE)*L$12,0)</f>
        <v>0</v>
      </c>
      <c r="M37" s="219">
        <f>IFERROR(VLOOKUP($B37,'Budget_Lump Sum Breakdown'!$B:$Y,14,FALSE)*M$12,0)</f>
        <v>0</v>
      </c>
      <c r="N37" s="219">
        <f>IFERROR(VLOOKUP($B37,'Budget_Lump Sum Breakdown'!$B:$Y,15,FALSE)*N$12,0)</f>
        <v>0</v>
      </c>
      <c r="O37" s="219">
        <f>IFERROR(VLOOKUP($B37,'Budget_Lump Sum Breakdown'!$B:$Y,16,FALSE)*O$12,0)</f>
        <v>0</v>
      </c>
      <c r="P37" s="219">
        <f>IFERROR(VLOOKUP($B37,'Budget_Lump Sum Breakdown'!$B:$Y,17,FALSE)*P$12,0)</f>
        <v>0</v>
      </c>
      <c r="Q37" s="219">
        <f>IFERROR(VLOOKUP($B37,'Budget_Lump Sum Breakdown'!$B:$Y,18,FALSE)*Q$12,0)</f>
        <v>0</v>
      </c>
      <c r="R37" s="219">
        <f>IFERROR(VLOOKUP($B37,'Budget_Lump Sum Breakdown'!$B:$Y,19,FALSE)*R$12,0)</f>
        <v>0</v>
      </c>
      <c r="S37" s="219">
        <f>IFERROR(VLOOKUP($B37,'Budget_Lump Sum Breakdown'!$B:$Y,20,FALSE)*S$12,0)</f>
        <v>0</v>
      </c>
      <c r="T37" s="219">
        <f>IFERROR(VLOOKUP($B37,'Budget_Lump Sum Breakdown'!$B:$Y,21,FALSE)*T$12,0)</f>
        <v>0</v>
      </c>
      <c r="U37" s="219">
        <f>IFERROR(VLOOKUP($B37,'Budget_Lump Sum Breakdown'!$B:$Y,22,FALSE)*U$12,0)</f>
        <v>0</v>
      </c>
      <c r="V37" s="219">
        <f>IFERROR(VLOOKUP($B37,'Budget_Lump Sum Breakdown'!$B:$Y,23,FALSE)*V$12,0)</f>
        <v>0</v>
      </c>
      <c r="W37" s="219">
        <f>IFERROR(VLOOKUP($B37,'Budget_Lump Sum Breakdown'!$B:$Y,24,FALSE)*W$12,0)</f>
        <v>0</v>
      </c>
    </row>
    <row r="38" spans="2:23" ht="14.15" hidden="1" customHeight="1" outlineLevel="1" x14ac:dyDescent="0.35">
      <c r="B38" s="218" t="str">
        <f>'Budget_Lump Sum Breakdown'!B35</f>
        <v xml:space="preserve">25. </v>
      </c>
      <c r="C38" s="220">
        <f t="shared" si="1"/>
        <v>0</v>
      </c>
      <c r="D38" s="219">
        <f>IFERROR(VLOOKUP($B38,'Budget_Lump Sum Breakdown'!$B:$Y,5,FALSE)*D$12,0)</f>
        <v>0</v>
      </c>
      <c r="E38" s="219">
        <f>IFERROR(VLOOKUP($B38,'Budget_Lump Sum Breakdown'!$B:$Y,6,FALSE)*E$12,0)</f>
        <v>0</v>
      </c>
      <c r="F38" s="219">
        <f>IFERROR(VLOOKUP($B38,'Budget_Lump Sum Breakdown'!$B:$Y,7,FALSE)*F$12,0)</f>
        <v>0</v>
      </c>
      <c r="G38" s="219">
        <f>IFERROR(VLOOKUP($B38,'Budget_Lump Sum Breakdown'!$B:$Y,8,FALSE)*G$12,0)</f>
        <v>0</v>
      </c>
      <c r="H38" s="219">
        <f>IFERROR(VLOOKUP($B38,'Budget_Lump Sum Breakdown'!$B:$Y,9,FALSE)*H$12,0)</f>
        <v>0</v>
      </c>
      <c r="I38" s="219">
        <f>IFERROR(VLOOKUP($B38,'Budget_Lump Sum Breakdown'!$B:$Y,10,FALSE)*I$12,0)</f>
        <v>0</v>
      </c>
      <c r="J38" s="219">
        <f>IFERROR(VLOOKUP($B38,'Budget_Lump Sum Breakdown'!$B:$Y,11,FALSE)*J$12,0)</f>
        <v>0</v>
      </c>
      <c r="K38" s="219">
        <f>IFERROR(VLOOKUP($B38,'Budget_Lump Sum Breakdown'!$B:$Y,12,FALSE)*K$12,0)</f>
        <v>0</v>
      </c>
      <c r="L38" s="219">
        <f>IFERROR(VLOOKUP($B38,'Budget_Lump Sum Breakdown'!$B:$Y,13,FALSE)*L$12,0)</f>
        <v>0</v>
      </c>
      <c r="M38" s="219">
        <f>IFERROR(VLOOKUP($B38,'Budget_Lump Sum Breakdown'!$B:$Y,14,FALSE)*M$12,0)</f>
        <v>0</v>
      </c>
      <c r="N38" s="219">
        <f>IFERROR(VLOOKUP($B38,'Budget_Lump Sum Breakdown'!$B:$Y,15,FALSE)*N$12,0)</f>
        <v>0</v>
      </c>
      <c r="O38" s="219">
        <f>IFERROR(VLOOKUP($B38,'Budget_Lump Sum Breakdown'!$B:$Y,16,FALSE)*O$12,0)</f>
        <v>0</v>
      </c>
      <c r="P38" s="219">
        <f>IFERROR(VLOOKUP($B38,'Budget_Lump Sum Breakdown'!$B:$Y,17,FALSE)*P$12,0)</f>
        <v>0</v>
      </c>
      <c r="Q38" s="219">
        <f>IFERROR(VLOOKUP($B38,'Budget_Lump Sum Breakdown'!$B:$Y,18,FALSE)*Q$12,0)</f>
        <v>0</v>
      </c>
      <c r="R38" s="219">
        <f>IFERROR(VLOOKUP($B38,'Budget_Lump Sum Breakdown'!$B:$Y,19,FALSE)*R$12,0)</f>
        <v>0</v>
      </c>
      <c r="S38" s="219">
        <f>IFERROR(VLOOKUP($B38,'Budget_Lump Sum Breakdown'!$B:$Y,20,FALSE)*S$12,0)</f>
        <v>0</v>
      </c>
      <c r="T38" s="219">
        <f>IFERROR(VLOOKUP($B38,'Budget_Lump Sum Breakdown'!$B:$Y,21,FALSE)*T$12,0)</f>
        <v>0</v>
      </c>
      <c r="U38" s="219">
        <f>IFERROR(VLOOKUP($B38,'Budget_Lump Sum Breakdown'!$B:$Y,22,FALSE)*U$12,0)</f>
        <v>0</v>
      </c>
      <c r="V38" s="219">
        <f>IFERROR(VLOOKUP($B38,'Budget_Lump Sum Breakdown'!$B:$Y,23,FALSE)*V$12,0)</f>
        <v>0</v>
      </c>
      <c r="W38" s="219">
        <f>IFERROR(VLOOKUP($B38,'Budget_Lump Sum Breakdown'!$B:$Y,24,FALSE)*W$12,0)</f>
        <v>0</v>
      </c>
    </row>
    <row r="39" spans="2:23" ht="14.15" hidden="1" customHeight="1" outlineLevel="1" x14ac:dyDescent="0.35">
      <c r="B39" s="218" t="str">
        <f>'Budget_Lump Sum Breakdown'!B36</f>
        <v xml:space="preserve">26. </v>
      </c>
      <c r="C39" s="220">
        <f t="shared" si="1"/>
        <v>0</v>
      </c>
      <c r="D39" s="219">
        <f>IFERROR(VLOOKUP($B39,'Budget_Lump Sum Breakdown'!$B:$Y,5,FALSE)*D$12,0)</f>
        <v>0</v>
      </c>
      <c r="E39" s="219">
        <f>IFERROR(VLOOKUP($B39,'Budget_Lump Sum Breakdown'!$B:$Y,6,FALSE)*E$12,0)</f>
        <v>0</v>
      </c>
      <c r="F39" s="219">
        <f>IFERROR(VLOOKUP($B39,'Budget_Lump Sum Breakdown'!$B:$Y,7,FALSE)*F$12,0)</f>
        <v>0</v>
      </c>
      <c r="G39" s="219">
        <f>IFERROR(VLOOKUP($B39,'Budget_Lump Sum Breakdown'!$B:$Y,8,FALSE)*G$12,0)</f>
        <v>0</v>
      </c>
      <c r="H39" s="219">
        <f>IFERROR(VLOOKUP($B39,'Budget_Lump Sum Breakdown'!$B:$Y,9,FALSE)*H$12,0)</f>
        <v>0</v>
      </c>
      <c r="I39" s="219">
        <f>IFERROR(VLOOKUP($B39,'Budget_Lump Sum Breakdown'!$B:$Y,10,FALSE)*I$12,0)</f>
        <v>0</v>
      </c>
      <c r="J39" s="219">
        <f>IFERROR(VLOOKUP($B39,'Budget_Lump Sum Breakdown'!$B:$Y,11,FALSE)*J$12,0)</f>
        <v>0</v>
      </c>
      <c r="K39" s="219">
        <f>IFERROR(VLOOKUP($B39,'Budget_Lump Sum Breakdown'!$B:$Y,12,FALSE)*K$12,0)</f>
        <v>0</v>
      </c>
      <c r="L39" s="219">
        <f>IFERROR(VLOOKUP($B39,'Budget_Lump Sum Breakdown'!$B:$Y,13,FALSE)*L$12,0)</f>
        <v>0</v>
      </c>
      <c r="M39" s="219">
        <f>IFERROR(VLOOKUP($B39,'Budget_Lump Sum Breakdown'!$B:$Y,14,FALSE)*M$12,0)</f>
        <v>0</v>
      </c>
      <c r="N39" s="219">
        <f>IFERROR(VLOOKUP($B39,'Budget_Lump Sum Breakdown'!$B:$Y,15,FALSE)*N$12,0)</f>
        <v>0</v>
      </c>
      <c r="O39" s="219">
        <f>IFERROR(VLOOKUP($B39,'Budget_Lump Sum Breakdown'!$B:$Y,16,FALSE)*O$12,0)</f>
        <v>0</v>
      </c>
      <c r="P39" s="219">
        <f>IFERROR(VLOOKUP($B39,'Budget_Lump Sum Breakdown'!$B:$Y,17,FALSE)*P$12,0)</f>
        <v>0</v>
      </c>
      <c r="Q39" s="219">
        <f>IFERROR(VLOOKUP($B39,'Budget_Lump Sum Breakdown'!$B:$Y,18,FALSE)*Q$12,0)</f>
        <v>0</v>
      </c>
      <c r="R39" s="219">
        <f>IFERROR(VLOOKUP($B39,'Budget_Lump Sum Breakdown'!$B:$Y,19,FALSE)*R$12,0)</f>
        <v>0</v>
      </c>
      <c r="S39" s="219">
        <f>IFERROR(VLOOKUP($B39,'Budget_Lump Sum Breakdown'!$B:$Y,20,FALSE)*S$12,0)</f>
        <v>0</v>
      </c>
      <c r="T39" s="219">
        <f>IFERROR(VLOOKUP($B39,'Budget_Lump Sum Breakdown'!$B:$Y,21,FALSE)*T$12,0)</f>
        <v>0</v>
      </c>
      <c r="U39" s="219">
        <f>IFERROR(VLOOKUP($B39,'Budget_Lump Sum Breakdown'!$B:$Y,22,FALSE)*U$12,0)</f>
        <v>0</v>
      </c>
      <c r="V39" s="219">
        <f>IFERROR(VLOOKUP($B39,'Budget_Lump Sum Breakdown'!$B:$Y,23,FALSE)*V$12,0)</f>
        <v>0</v>
      </c>
      <c r="W39" s="219">
        <f>IFERROR(VLOOKUP($B39,'Budget_Lump Sum Breakdown'!$B:$Y,24,FALSE)*W$12,0)</f>
        <v>0</v>
      </c>
    </row>
    <row r="40" spans="2:23" ht="14.15" hidden="1" customHeight="1" outlineLevel="1" x14ac:dyDescent="0.35">
      <c r="B40" s="218" t="str">
        <f>'Budget_Lump Sum Breakdown'!B37</f>
        <v xml:space="preserve">27. </v>
      </c>
      <c r="C40" s="220">
        <f t="shared" si="1"/>
        <v>0</v>
      </c>
      <c r="D40" s="219">
        <f>IFERROR(VLOOKUP($B40,'Budget_Lump Sum Breakdown'!$B:$Y,5,FALSE)*D$12,0)</f>
        <v>0</v>
      </c>
      <c r="E40" s="219">
        <f>IFERROR(VLOOKUP($B40,'Budget_Lump Sum Breakdown'!$B:$Y,6,FALSE)*E$12,0)</f>
        <v>0</v>
      </c>
      <c r="F40" s="219">
        <f>IFERROR(VLOOKUP($B40,'Budget_Lump Sum Breakdown'!$B:$Y,7,FALSE)*F$12,0)</f>
        <v>0</v>
      </c>
      <c r="G40" s="219">
        <f>IFERROR(VLOOKUP($B40,'Budget_Lump Sum Breakdown'!$B:$Y,8,FALSE)*G$12,0)</f>
        <v>0</v>
      </c>
      <c r="H40" s="219">
        <f>IFERROR(VLOOKUP($B40,'Budget_Lump Sum Breakdown'!$B:$Y,9,FALSE)*H$12,0)</f>
        <v>0</v>
      </c>
      <c r="I40" s="219">
        <f>IFERROR(VLOOKUP($B40,'Budget_Lump Sum Breakdown'!$B:$Y,10,FALSE)*I$12,0)</f>
        <v>0</v>
      </c>
      <c r="J40" s="219">
        <f>IFERROR(VLOOKUP($B40,'Budget_Lump Sum Breakdown'!$B:$Y,11,FALSE)*J$12,0)</f>
        <v>0</v>
      </c>
      <c r="K40" s="219">
        <f>IFERROR(VLOOKUP($B40,'Budget_Lump Sum Breakdown'!$B:$Y,12,FALSE)*K$12,0)</f>
        <v>0</v>
      </c>
      <c r="L40" s="219">
        <f>IFERROR(VLOOKUP($B40,'Budget_Lump Sum Breakdown'!$B:$Y,13,FALSE)*L$12,0)</f>
        <v>0</v>
      </c>
      <c r="M40" s="219">
        <f>IFERROR(VLOOKUP($B40,'Budget_Lump Sum Breakdown'!$B:$Y,14,FALSE)*M$12,0)</f>
        <v>0</v>
      </c>
      <c r="N40" s="219">
        <f>IFERROR(VLOOKUP($B40,'Budget_Lump Sum Breakdown'!$B:$Y,15,FALSE)*N$12,0)</f>
        <v>0</v>
      </c>
      <c r="O40" s="219">
        <f>IFERROR(VLOOKUP($B40,'Budget_Lump Sum Breakdown'!$B:$Y,16,FALSE)*O$12,0)</f>
        <v>0</v>
      </c>
      <c r="P40" s="219">
        <f>IFERROR(VLOOKUP($B40,'Budget_Lump Sum Breakdown'!$B:$Y,17,FALSE)*P$12,0)</f>
        <v>0</v>
      </c>
      <c r="Q40" s="219">
        <f>IFERROR(VLOOKUP($B40,'Budget_Lump Sum Breakdown'!$B:$Y,18,FALSE)*Q$12,0)</f>
        <v>0</v>
      </c>
      <c r="R40" s="219">
        <f>IFERROR(VLOOKUP($B40,'Budget_Lump Sum Breakdown'!$B:$Y,19,FALSE)*R$12,0)</f>
        <v>0</v>
      </c>
      <c r="S40" s="219">
        <f>IFERROR(VLOOKUP($B40,'Budget_Lump Sum Breakdown'!$B:$Y,20,FALSE)*S$12,0)</f>
        <v>0</v>
      </c>
      <c r="T40" s="219">
        <f>IFERROR(VLOOKUP($B40,'Budget_Lump Sum Breakdown'!$B:$Y,21,FALSE)*T$12,0)</f>
        <v>0</v>
      </c>
      <c r="U40" s="219">
        <f>IFERROR(VLOOKUP($B40,'Budget_Lump Sum Breakdown'!$B:$Y,22,FALSE)*U$12,0)</f>
        <v>0</v>
      </c>
      <c r="V40" s="219">
        <f>IFERROR(VLOOKUP($B40,'Budget_Lump Sum Breakdown'!$B:$Y,23,FALSE)*V$12,0)</f>
        <v>0</v>
      </c>
      <c r="W40" s="219">
        <f>IFERROR(VLOOKUP($B40,'Budget_Lump Sum Breakdown'!$B:$Y,24,FALSE)*W$12,0)</f>
        <v>0</v>
      </c>
    </row>
    <row r="41" spans="2:23" ht="14.15" hidden="1" customHeight="1" outlineLevel="1" x14ac:dyDescent="0.35">
      <c r="B41" s="218" t="str">
        <f>'Budget_Lump Sum Breakdown'!B38</f>
        <v xml:space="preserve">28. </v>
      </c>
      <c r="C41" s="220">
        <f t="shared" si="1"/>
        <v>0</v>
      </c>
      <c r="D41" s="219">
        <f>IFERROR(VLOOKUP($B41,'Budget_Lump Sum Breakdown'!$B:$Y,5,FALSE)*D$12,0)</f>
        <v>0</v>
      </c>
      <c r="E41" s="219">
        <f>IFERROR(VLOOKUP($B41,'Budget_Lump Sum Breakdown'!$B:$Y,6,FALSE)*E$12,0)</f>
        <v>0</v>
      </c>
      <c r="F41" s="219">
        <f>IFERROR(VLOOKUP($B41,'Budget_Lump Sum Breakdown'!$B:$Y,7,FALSE)*F$12,0)</f>
        <v>0</v>
      </c>
      <c r="G41" s="219">
        <f>IFERROR(VLOOKUP($B41,'Budget_Lump Sum Breakdown'!$B:$Y,8,FALSE)*G$12,0)</f>
        <v>0</v>
      </c>
      <c r="H41" s="219">
        <f>IFERROR(VLOOKUP($B41,'Budget_Lump Sum Breakdown'!$B:$Y,9,FALSE)*H$12,0)</f>
        <v>0</v>
      </c>
      <c r="I41" s="219">
        <f>IFERROR(VLOOKUP($B41,'Budget_Lump Sum Breakdown'!$B:$Y,10,FALSE)*I$12,0)</f>
        <v>0</v>
      </c>
      <c r="J41" s="219">
        <f>IFERROR(VLOOKUP($B41,'Budget_Lump Sum Breakdown'!$B:$Y,11,FALSE)*J$12,0)</f>
        <v>0</v>
      </c>
      <c r="K41" s="219">
        <f>IFERROR(VLOOKUP($B41,'Budget_Lump Sum Breakdown'!$B:$Y,12,FALSE)*K$12,0)</f>
        <v>0</v>
      </c>
      <c r="L41" s="219">
        <f>IFERROR(VLOOKUP($B41,'Budget_Lump Sum Breakdown'!$B:$Y,13,FALSE)*L$12,0)</f>
        <v>0</v>
      </c>
      <c r="M41" s="219">
        <f>IFERROR(VLOOKUP($B41,'Budget_Lump Sum Breakdown'!$B:$Y,14,FALSE)*M$12,0)</f>
        <v>0</v>
      </c>
      <c r="N41" s="219">
        <f>IFERROR(VLOOKUP($B41,'Budget_Lump Sum Breakdown'!$B:$Y,15,FALSE)*N$12,0)</f>
        <v>0</v>
      </c>
      <c r="O41" s="219">
        <f>IFERROR(VLOOKUP($B41,'Budget_Lump Sum Breakdown'!$B:$Y,16,FALSE)*O$12,0)</f>
        <v>0</v>
      </c>
      <c r="P41" s="219">
        <f>IFERROR(VLOOKUP($B41,'Budget_Lump Sum Breakdown'!$B:$Y,17,FALSE)*P$12,0)</f>
        <v>0</v>
      </c>
      <c r="Q41" s="219">
        <f>IFERROR(VLOOKUP($B41,'Budget_Lump Sum Breakdown'!$B:$Y,18,FALSE)*Q$12,0)</f>
        <v>0</v>
      </c>
      <c r="R41" s="219">
        <f>IFERROR(VLOOKUP($B41,'Budget_Lump Sum Breakdown'!$B:$Y,19,FALSE)*R$12,0)</f>
        <v>0</v>
      </c>
      <c r="S41" s="219">
        <f>IFERROR(VLOOKUP($B41,'Budget_Lump Sum Breakdown'!$B:$Y,20,FALSE)*S$12,0)</f>
        <v>0</v>
      </c>
      <c r="T41" s="219">
        <f>IFERROR(VLOOKUP($B41,'Budget_Lump Sum Breakdown'!$B:$Y,21,FALSE)*T$12,0)</f>
        <v>0</v>
      </c>
      <c r="U41" s="219">
        <f>IFERROR(VLOOKUP($B41,'Budget_Lump Sum Breakdown'!$B:$Y,22,FALSE)*U$12,0)</f>
        <v>0</v>
      </c>
      <c r="V41" s="219">
        <f>IFERROR(VLOOKUP($B41,'Budget_Lump Sum Breakdown'!$B:$Y,23,FALSE)*V$12,0)</f>
        <v>0</v>
      </c>
      <c r="W41" s="219">
        <f>IFERROR(VLOOKUP($B41,'Budget_Lump Sum Breakdown'!$B:$Y,24,FALSE)*W$12,0)</f>
        <v>0</v>
      </c>
    </row>
    <row r="42" spans="2:23" ht="14.15" hidden="1" customHeight="1" outlineLevel="1" x14ac:dyDescent="0.35">
      <c r="B42" s="218" t="str">
        <f>'Budget_Lump Sum Breakdown'!B39</f>
        <v xml:space="preserve">29. </v>
      </c>
      <c r="C42" s="220">
        <f t="shared" si="1"/>
        <v>0</v>
      </c>
      <c r="D42" s="219">
        <f>IFERROR(VLOOKUP($B42,'Budget_Lump Sum Breakdown'!$B:$Y,5,FALSE)*D$12,0)</f>
        <v>0</v>
      </c>
      <c r="E42" s="219">
        <f>IFERROR(VLOOKUP($B42,'Budget_Lump Sum Breakdown'!$B:$Y,6,FALSE)*E$12,0)</f>
        <v>0</v>
      </c>
      <c r="F42" s="219">
        <f>IFERROR(VLOOKUP($B42,'Budget_Lump Sum Breakdown'!$B:$Y,7,FALSE)*F$12,0)</f>
        <v>0</v>
      </c>
      <c r="G42" s="219">
        <f>IFERROR(VLOOKUP($B42,'Budget_Lump Sum Breakdown'!$B:$Y,8,FALSE)*G$12,0)</f>
        <v>0</v>
      </c>
      <c r="H42" s="219">
        <f>IFERROR(VLOOKUP($B42,'Budget_Lump Sum Breakdown'!$B:$Y,9,FALSE)*H$12,0)</f>
        <v>0</v>
      </c>
      <c r="I42" s="219">
        <f>IFERROR(VLOOKUP($B42,'Budget_Lump Sum Breakdown'!$B:$Y,10,FALSE)*I$12,0)</f>
        <v>0</v>
      </c>
      <c r="J42" s="219">
        <f>IFERROR(VLOOKUP($B42,'Budget_Lump Sum Breakdown'!$B:$Y,11,FALSE)*J$12,0)</f>
        <v>0</v>
      </c>
      <c r="K42" s="219">
        <f>IFERROR(VLOOKUP($B42,'Budget_Lump Sum Breakdown'!$B:$Y,12,FALSE)*K$12,0)</f>
        <v>0</v>
      </c>
      <c r="L42" s="219">
        <f>IFERROR(VLOOKUP($B42,'Budget_Lump Sum Breakdown'!$B:$Y,13,FALSE)*L$12,0)</f>
        <v>0</v>
      </c>
      <c r="M42" s="219">
        <f>IFERROR(VLOOKUP($B42,'Budget_Lump Sum Breakdown'!$B:$Y,14,FALSE)*M$12,0)</f>
        <v>0</v>
      </c>
      <c r="N42" s="219">
        <f>IFERROR(VLOOKUP($B42,'Budget_Lump Sum Breakdown'!$B:$Y,15,FALSE)*N$12,0)</f>
        <v>0</v>
      </c>
      <c r="O42" s="219">
        <f>IFERROR(VLOOKUP($B42,'Budget_Lump Sum Breakdown'!$B:$Y,16,FALSE)*O$12,0)</f>
        <v>0</v>
      </c>
      <c r="P42" s="219">
        <f>IFERROR(VLOOKUP($B42,'Budget_Lump Sum Breakdown'!$B:$Y,17,FALSE)*P$12,0)</f>
        <v>0</v>
      </c>
      <c r="Q42" s="219">
        <f>IFERROR(VLOOKUP($B42,'Budget_Lump Sum Breakdown'!$B:$Y,18,FALSE)*Q$12,0)</f>
        <v>0</v>
      </c>
      <c r="R42" s="219">
        <f>IFERROR(VLOOKUP($B42,'Budget_Lump Sum Breakdown'!$B:$Y,19,FALSE)*R$12,0)</f>
        <v>0</v>
      </c>
      <c r="S42" s="219">
        <f>IFERROR(VLOOKUP($B42,'Budget_Lump Sum Breakdown'!$B:$Y,20,FALSE)*S$12,0)</f>
        <v>0</v>
      </c>
      <c r="T42" s="219">
        <f>IFERROR(VLOOKUP($B42,'Budget_Lump Sum Breakdown'!$B:$Y,21,FALSE)*T$12,0)</f>
        <v>0</v>
      </c>
      <c r="U42" s="219">
        <f>IFERROR(VLOOKUP($B42,'Budget_Lump Sum Breakdown'!$B:$Y,22,FALSE)*U$12,0)</f>
        <v>0</v>
      </c>
      <c r="V42" s="219">
        <f>IFERROR(VLOOKUP($B42,'Budget_Lump Sum Breakdown'!$B:$Y,23,FALSE)*V$12,0)</f>
        <v>0</v>
      </c>
      <c r="W42" s="219">
        <f>IFERROR(VLOOKUP($B42,'Budget_Lump Sum Breakdown'!$B:$Y,24,FALSE)*W$12,0)</f>
        <v>0</v>
      </c>
    </row>
    <row r="43" spans="2:23" ht="14.15" hidden="1" customHeight="1" outlineLevel="1" x14ac:dyDescent="0.35">
      <c r="B43" s="218" t="str">
        <f>'Budget_Lump Sum Breakdown'!B40</f>
        <v xml:space="preserve">30. </v>
      </c>
      <c r="C43" s="220">
        <f t="shared" si="1"/>
        <v>0</v>
      </c>
      <c r="D43" s="219">
        <f>IFERROR(VLOOKUP($B43,'Budget_Lump Sum Breakdown'!$B:$Y,5,FALSE)*D$12,0)</f>
        <v>0</v>
      </c>
      <c r="E43" s="219">
        <f>IFERROR(VLOOKUP($B43,'Budget_Lump Sum Breakdown'!$B:$Y,6,FALSE)*E$12,0)</f>
        <v>0</v>
      </c>
      <c r="F43" s="219">
        <f>IFERROR(VLOOKUP($B43,'Budget_Lump Sum Breakdown'!$B:$Y,7,FALSE)*F$12,0)</f>
        <v>0</v>
      </c>
      <c r="G43" s="219">
        <f>IFERROR(VLOOKUP($B43,'Budget_Lump Sum Breakdown'!$B:$Y,8,FALSE)*G$12,0)</f>
        <v>0</v>
      </c>
      <c r="H43" s="219">
        <f>IFERROR(VLOOKUP($B43,'Budget_Lump Sum Breakdown'!$B:$Y,9,FALSE)*H$12,0)</f>
        <v>0</v>
      </c>
      <c r="I43" s="219">
        <f>IFERROR(VLOOKUP($B43,'Budget_Lump Sum Breakdown'!$B:$Y,10,FALSE)*I$12,0)</f>
        <v>0</v>
      </c>
      <c r="J43" s="219">
        <f>IFERROR(VLOOKUP($B43,'Budget_Lump Sum Breakdown'!$B:$Y,11,FALSE)*J$12,0)</f>
        <v>0</v>
      </c>
      <c r="K43" s="219">
        <f>IFERROR(VLOOKUP($B43,'Budget_Lump Sum Breakdown'!$B:$Y,12,FALSE)*K$12,0)</f>
        <v>0</v>
      </c>
      <c r="L43" s="219">
        <f>IFERROR(VLOOKUP($B43,'Budget_Lump Sum Breakdown'!$B:$Y,13,FALSE)*L$12,0)</f>
        <v>0</v>
      </c>
      <c r="M43" s="219">
        <f>IFERROR(VLOOKUP($B43,'Budget_Lump Sum Breakdown'!$B:$Y,14,FALSE)*M$12,0)</f>
        <v>0</v>
      </c>
      <c r="N43" s="219">
        <f>IFERROR(VLOOKUP($B43,'Budget_Lump Sum Breakdown'!$B:$Y,15,FALSE)*N$12,0)</f>
        <v>0</v>
      </c>
      <c r="O43" s="219">
        <f>IFERROR(VLOOKUP($B43,'Budget_Lump Sum Breakdown'!$B:$Y,16,FALSE)*O$12,0)</f>
        <v>0</v>
      </c>
      <c r="P43" s="219">
        <f>IFERROR(VLOOKUP($B43,'Budget_Lump Sum Breakdown'!$B:$Y,17,FALSE)*P$12,0)</f>
        <v>0</v>
      </c>
      <c r="Q43" s="219">
        <f>IFERROR(VLOOKUP($B43,'Budget_Lump Sum Breakdown'!$B:$Y,18,FALSE)*Q$12,0)</f>
        <v>0</v>
      </c>
      <c r="R43" s="219">
        <f>IFERROR(VLOOKUP($B43,'Budget_Lump Sum Breakdown'!$B:$Y,19,FALSE)*R$12,0)</f>
        <v>0</v>
      </c>
      <c r="S43" s="219">
        <f>IFERROR(VLOOKUP($B43,'Budget_Lump Sum Breakdown'!$B:$Y,20,FALSE)*S$12,0)</f>
        <v>0</v>
      </c>
      <c r="T43" s="219">
        <f>IFERROR(VLOOKUP($B43,'Budget_Lump Sum Breakdown'!$B:$Y,21,FALSE)*T$12,0)</f>
        <v>0</v>
      </c>
      <c r="U43" s="219">
        <f>IFERROR(VLOOKUP($B43,'Budget_Lump Sum Breakdown'!$B:$Y,22,FALSE)*U$12,0)</f>
        <v>0</v>
      </c>
      <c r="V43" s="219">
        <f>IFERROR(VLOOKUP($B43,'Budget_Lump Sum Breakdown'!$B:$Y,23,FALSE)*V$12,0)</f>
        <v>0</v>
      </c>
      <c r="W43" s="219">
        <f>IFERROR(VLOOKUP($B43,'Budget_Lump Sum Breakdown'!$B:$Y,24,FALSE)*W$12,0)</f>
        <v>0</v>
      </c>
    </row>
    <row r="44" spans="2:23" ht="14.15" customHeight="1" collapsed="1" x14ac:dyDescent="0.35"/>
    <row r="46" spans="2:23" ht="75" customHeight="1" x14ac:dyDescent="0.35">
      <c r="B46" s="288" t="s">
        <v>309</v>
      </c>
      <c r="C46" s="289"/>
      <c r="D46" s="289"/>
      <c r="E46" s="289"/>
      <c r="F46" s="289"/>
      <c r="G46" s="289"/>
      <c r="H46" s="289"/>
      <c r="I46" s="289"/>
      <c r="J46" s="289"/>
      <c r="K46" s="290"/>
    </row>
    <row r="48" spans="2:23" ht="53.5" customHeight="1" x14ac:dyDescent="0.35">
      <c r="B48" s="221" t="s">
        <v>310</v>
      </c>
      <c r="C48" s="291"/>
      <c r="D48" s="291"/>
      <c r="E48" s="291"/>
      <c r="F48" s="291"/>
      <c r="G48" s="291"/>
      <c r="H48" s="291"/>
      <c r="I48" s="291"/>
      <c r="J48" s="291"/>
      <c r="K48" s="291"/>
    </row>
    <row r="49" spans="2:11" ht="53.5" customHeight="1" x14ac:dyDescent="0.35">
      <c r="B49" s="222" t="s">
        <v>311</v>
      </c>
      <c r="C49" s="291"/>
      <c r="D49" s="291"/>
      <c r="E49" s="291"/>
      <c r="F49" s="291"/>
      <c r="G49" s="291"/>
      <c r="H49" s="291"/>
      <c r="I49" s="291"/>
      <c r="J49" s="291"/>
      <c r="K49" s="291"/>
    </row>
    <row r="50" spans="2:11" x14ac:dyDescent="0.35">
      <c r="B50" s="223"/>
    </row>
  </sheetData>
  <sheetProtection algorithmName="SHA-512" hashValue="mLPh8KZ0Ub5mICdjk8LS3RiTGnIK5mFWBwEs8g580e+q6sucuYfpG8N5yaO52foXZM4auCRSI1x5Cdh6rUcsrQ==" saltValue="w8vcjupq+ngSOsnwE8l37w==" spinCount="100000" sheet="1" objects="1" scenarios="1" formatCells="0" formatColumns="0" formatRows="0"/>
  <mergeCells count="4">
    <mergeCell ref="B46:K46"/>
    <mergeCell ref="C48:K48"/>
    <mergeCell ref="C49:K49"/>
    <mergeCell ref="B10:C10"/>
  </mergeCells>
  <dataValidations count="1">
    <dataValidation allowBlank="1" showInputMessage="1" showErrorMessage="1" promptTitle="Completion %" prompt="Input the requested completion %_x000a_- Completed: 100%_x000a_- Partially completed: 1%-99%_x000a_- Not completed: 0%" sqref="D12:W12" xr:uid="{3E1E612D-7A8A-4B97-A9C1-76DA39062D57}"/>
  </dataValidations>
  <pageMargins left="0.25" right="0.25" top="0.75" bottom="0.75" header="0.3" footer="0.3"/>
  <pageSetup paperSize="9" scale="37" fitToHeight="0" orientation="landscape" r:id="rId1"/>
  <headerFooter>
    <oddHeader>&amp;L&amp;G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promptTitle="WP status" prompt="Input the requested status of completion of the WP." xr:uid="{D9B02F8A-78D8-4AEA-94B1-6459C2A28C49}">
          <x14:formula1>
            <xm:f>'drop down'!$D$3:$D$5</xm:f>
          </x14:formula1>
          <xm:sqref>D11:W11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76FD0-5EEF-4C72-8788-5A45E9C85D8D}">
  <sheetPr codeName="Sheet7">
    <tabColor theme="6" tint="0.59999389629810485"/>
    <pageSetUpPr fitToPage="1"/>
  </sheetPr>
  <dimension ref="B1:E209"/>
  <sheetViews>
    <sheetView zoomScale="70" zoomScaleNormal="70" workbookViewId="0">
      <pane ySplit="2" topLeftCell="A3" activePane="bottomLeft" state="frozen"/>
      <selection activeCell="G28" sqref="G28"/>
      <selection pane="bottomLeft" activeCell="B3" sqref="B3"/>
    </sheetView>
  </sheetViews>
  <sheetFormatPr defaultColWidth="9.453125" defaultRowHeight="14.5" x14ac:dyDescent="0.35"/>
  <cols>
    <col min="1" max="1" width="4.7265625" style="19" customWidth="1"/>
    <col min="2" max="2" width="23.54296875" style="19" customWidth="1"/>
    <col min="3" max="3" width="32" style="19" customWidth="1"/>
    <col min="4" max="4" width="28.54296875" style="19" customWidth="1"/>
    <col min="5" max="5" width="67.7265625" style="19" customWidth="1"/>
    <col min="6" max="16384" width="9.453125" style="19"/>
  </cols>
  <sheetData>
    <row r="1" spans="2:5" ht="41.5" thickBot="1" x14ac:dyDescent="0.6">
      <c r="B1" s="158" t="s">
        <v>284</v>
      </c>
      <c r="C1" s="148"/>
      <c r="D1" s="148"/>
      <c r="E1" s="148"/>
    </row>
    <row r="2" spans="2:5" s="31" customFormat="1" ht="16" thickBot="1" x14ac:dyDescent="0.4">
      <c r="B2" s="143" t="s">
        <v>15</v>
      </c>
      <c r="C2" s="144" t="s">
        <v>281</v>
      </c>
      <c r="D2" s="144" t="s">
        <v>282</v>
      </c>
      <c r="E2" s="147" t="s">
        <v>283</v>
      </c>
    </row>
    <row r="3" spans="2:5" ht="55.5" customHeight="1" x14ac:dyDescent="0.35">
      <c r="B3" s="187" t="s">
        <v>317</v>
      </c>
      <c r="C3" s="149"/>
      <c r="D3" s="202"/>
      <c r="E3" s="203"/>
    </row>
    <row r="4" spans="2:5" ht="55.5" customHeight="1" x14ac:dyDescent="0.35">
      <c r="B4" s="188"/>
      <c r="C4" s="133"/>
      <c r="D4" s="202"/>
      <c r="E4" s="203"/>
    </row>
    <row r="5" spans="2:5" ht="55.5" customHeight="1" x14ac:dyDescent="0.35">
      <c r="B5" s="188"/>
      <c r="C5" s="133"/>
      <c r="D5" s="202"/>
      <c r="E5" s="203"/>
    </row>
    <row r="6" spans="2:5" ht="55.5" customHeight="1" x14ac:dyDescent="0.35">
      <c r="B6" s="188"/>
      <c r="C6" s="133"/>
      <c r="D6" s="202"/>
      <c r="E6" s="203"/>
    </row>
    <row r="7" spans="2:5" ht="55.5" customHeight="1" x14ac:dyDescent="0.35">
      <c r="B7" s="188"/>
      <c r="C7" s="133"/>
      <c r="D7" s="202"/>
      <c r="E7" s="203"/>
    </row>
    <row r="8" spans="2:5" ht="55.5" customHeight="1" x14ac:dyDescent="0.35">
      <c r="B8" s="188"/>
      <c r="C8" s="133"/>
      <c r="D8" s="202"/>
      <c r="E8" s="203"/>
    </row>
    <row r="9" spans="2:5" ht="55.5" customHeight="1" x14ac:dyDescent="0.35">
      <c r="B9" s="188"/>
      <c r="C9" s="133"/>
      <c r="D9" s="202"/>
      <c r="E9" s="203"/>
    </row>
    <row r="10" spans="2:5" ht="55.5" customHeight="1" x14ac:dyDescent="0.35">
      <c r="B10" s="188"/>
      <c r="C10" s="133"/>
      <c r="D10" s="202"/>
      <c r="E10" s="203"/>
    </row>
    <row r="11" spans="2:5" ht="55.5" customHeight="1" x14ac:dyDescent="0.35">
      <c r="B11" s="188"/>
      <c r="C11" s="133"/>
      <c r="D11" s="202"/>
      <c r="E11" s="203"/>
    </row>
    <row r="12" spans="2:5" ht="55.5" customHeight="1" x14ac:dyDescent="0.35">
      <c r="B12" s="188"/>
      <c r="C12" s="133"/>
      <c r="D12" s="202"/>
      <c r="E12" s="203"/>
    </row>
    <row r="13" spans="2:5" ht="55.5" customHeight="1" x14ac:dyDescent="0.35">
      <c r="B13" s="188"/>
      <c r="C13" s="133"/>
      <c r="D13" s="202"/>
      <c r="E13" s="203"/>
    </row>
    <row r="14" spans="2:5" ht="55.5" customHeight="1" x14ac:dyDescent="0.35">
      <c r="B14" s="188"/>
      <c r="C14" s="133"/>
      <c r="D14" s="202"/>
      <c r="E14" s="203"/>
    </row>
    <row r="15" spans="2:5" ht="55.5" customHeight="1" x14ac:dyDescent="0.35">
      <c r="B15" s="188"/>
      <c r="C15" s="133"/>
      <c r="D15" s="202"/>
      <c r="E15" s="203"/>
    </row>
    <row r="16" spans="2:5" ht="55.5" customHeight="1" x14ac:dyDescent="0.35">
      <c r="B16" s="188"/>
      <c r="C16" s="133"/>
      <c r="D16" s="202"/>
      <c r="E16" s="203"/>
    </row>
    <row r="17" spans="2:5" ht="55.5" customHeight="1" x14ac:dyDescent="0.35">
      <c r="B17" s="188"/>
      <c r="C17" s="133"/>
      <c r="D17" s="202"/>
      <c r="E17" s="203"/>
    </row>
    <row r="18" spans="2:5" ht="55.5" customHeight="1" x14ac:dyDescent="0.35">
      <c r="B18" s="188"/>
      <c r="C18" s="133"/>
      <c r="D18" s="202"/>
      <c r="E18" s="203"/>
    </row>
    <row r="19" spans="2:5" ht="55.5" customHeight="1" x14ac:dyDescent="0.35">
      <c r="B19" s="188"/>
      <c r="C19" s="133"/>
      <c r="D19" s="202"/>
      <c r="E19" s="203"/>
    </row>
    <row r="20" spans="2:5" ht="55.5" customHeight="1" x14ac:dyDescent="0.35">
      <c r="B20" s="188"/>
      <c r="C20" s="133"/>
      <c r="D20" s="202"/>
      <c r="E20" s="203"/>
    </row>
    <row r="21" spans="2:5" ht="55.5" customHeight="1" x14ac:dyDescent="0.35">
      <c r="B21" s="188"/>
      <c r="C21" s="133"/>
      <c r="D21" s="202"/>
      <c r="E21" s="203"/>
    </row>
    <row r="22" spans="2:5" ht="55.5" customHeight="1" x14ac:dyDescent="0.35">
      <c r="B22" s="188"/>
      <c r="C22" s="133"/>
      <c r="D22" s="202"/>
      <c r="E22" s="203"/>
    </row>
    <row r="23" spans="2:5" ht="55.5" customHeight="1" x14ac:dyDescent="0.35">
      <c r="B23" s="188"/>
      <c r="C23" s="133"/>
      <c r="D23" s="202"/>
      <c r="E23" s="203"/>
    </row>
    <row r="24" spans="2:5" ht="55.5" customHeight="1" x14ac:dyDescent="0.35">
      <c r="B24" s="188"/>
      <c r="C24" s="133"/>
      <c r="D24" s="202"/>
      <c r="E24" s="203"/>
    </row>
    <row r="25" spans="2:5" ht="55.5" customHeight="1" x14ac:dyDescent="0.35">
      <c r="B25" s="188"/>
      <c r="C25" s="133"/>
      <c r="D25" s="202"/>
      <c r="E25" s="203"/>
    </row>
    <row r="26" spans="2:5" ht="55.5" customHeight="1" x14ac:dyDescent="0.35">
      <c r="B26" s="188"/>
      <c r="C26" s="133"/>
      <c r="D26" s="202"/>
      <c r="E26" s="203"/>
    </row>
    <row r="27" spans="2:5" ht="55.5" customHeight="1" x14ac:dyDescent="0.35">
      <c r="B27" s="188"/>
      <c r="C27" s="133"/>
      <c r="D27" s="202"/>
      <c r="E27" s="203"/>
    </row>
    <row r="28" spans="2:5" ht="55.5" customHeight="1" x14ac:dyDescent="0.35">
      <c r="B28" s="188"/>
      <c r="C28" s="133"/>
      <c r="D28" s="202"/>
      <c r="E28" s="203"/>
    </row>
    <row r="29" spans="2:5" ht="55.5" customHeight="1" x14ac:dyDescent="0.35">
      <c r="B29" s="188"/>
      <c r="C29" s="133"/>
      <c r="D29" s="202"/>
      <c r="E29" s="203"/>
    </row>
    <row r="30" spans="2:5" ht="55.5" customHeight="1" x14ac:dyDescent="0.35">
      <c r="B30" s="188"/>
      <c r="C30" s="133"/>
      <c r="D30" s="202"/>
      <c r="E30" s="203"/>
    </row>
    <row r="31" spans="2:5" ht="55.5" customHeight="1" x14ac:dyDescent="0.35">
      <c r="B31" s="188"/>
      <c r="C31" s="133"/>
      <c r="D31" s="202"/>
      <c r="E31" s="203"/>
    </row>
    <row r="32" spans="2:5" ht="55.5" customHeight="1" x14ac:dyDescent="0.35">
      <c r="B32" s="188"/>
      <c r="C32" s="133"/>
      <c r="D32" s="202"/>
      <c r="E32" s="203"/>
    </row>
    <row r="33" spans="2:5" ht="55.5" customHeight="1" x14ac:dyDescent="0.35">
      <c r="B33" s="188"/>
      <c r="C33" s="133"/>
      <c r="D33" s="202"/>
      <c r="E33" s="203"/>
    </row>
    <row r="34" spans="2:5" ht="55.5" customHeight="1" x14ac:dyDescent="0.35">
      <c r="B34" s="188"/>
      <c r="C34" s="133"/>
      <c r="D34" s="202"/>
      <c r="E34" s="203"/>
    </row>
    <row r="35" spans="2:5" ht="55.5" customHeight="1" x14ac:dyDescent="0.35">
      <c r="B35" s="188"/>
      <c r="C35" s="133"/>
      <c r="D35" s="202"/>
      <c r="E35" s="203"/>
    </row>
    <row r="36" spans="2:5" ht="55.5" customHeight="1" x14ac:dyDescent="0.35">
      <c r="B36" s="188"/>
      <c r="C36" s="133"/>
      <c r="D36" s="202"/>
      <c r="E36" s="203"/>
    </row>
    <row r="37" spans="2:5" ht="55.5" customHeight="1" x14ac:dyDescent="0.35">
      <c r="B37" s="188"/>
      <c r="C37" s="133"/>
      <c r="D37" s="202"/>
      <c r="E37" s="203"/>
    </row>
    <row r="38" spans="2:5" ht="55.5" customHeight="1" x14ac:dyDescent="0.35">
      <c r="B38" s="188"/>
      <c r="C38" s="133"/>
      <c r="D38" s="202"/>
      <c r="E38" s="203"/>
    </row>
    <row r="39" spans="2:5" ht="55.5" customHeight="1" x14ac:dyDescent="0.35">
      <c r="B39" s="188"/>
      <c r="C39" s="133"/>
      <c r="D39" s="202"/>
      <c r="E39" s="203"/>
    </row>
    <row r="40" spans="2:5" ht="55.5" customHeight="1" x14ac:dyDescent="0.35">
      <c r="B40" s="188"/>
      <c r="C40" s="133"/>
      <c r="D40" s="202"/>
      <c r="E40" s="203"/>
    </row>
    <row r="41" spans="2:5" ht="55.5" customHeight="1" x14ac:dyDescent="0.35">
      <c r="B41" s="188"/>
      <c r="C41" s="133"/>
      <c r="D41" s="202"/>
      <c r="E41" s="203"/>
    </row>
    <row r="42" spans="2:5" ht="55.5" customHeight="1" x14ac:dyDescent="0.35">
      <c r="B42" s="188"/>
      <c r="C42" s="133"/>
      <c r="D42" s="202"/>
      <c r="E42" s="203"/>
    </row>
    <row r="43" spans="2:5" ht="55.5" customHeight="1" x14ac:dyDescent="0.35">
      <c r="B43" s="188"/>
      <c r="C43" s="133"/>
      <c r="D43" s="202"/>
      <c r="E43" s="203"/>
    </row>
    <row r="44" spans="2:5" ht="55.5" customHeight="1" x14ac:dyDescent="0.35">
      <c r="B44" s="188"/>
      <c r="C44" s="133"/>
      <c r="D44" s="202"/>
      <c r="E44" s="203"/>
    </row>
    <row r="45" spans="2:5" x14ac:dyDescent="0.35">
      <c r="B45" s="188"/>
      <c r="C45" s="133"/>
      <c r="D45" s="202"/>
      <c r="E45" s="203"/>
    </row>
    <row r="46" spans="2:5" x14ac:dyDescent="0.35">
      <c r="B46" s="188"/>
      <c r="C46" s="133"/>
      <c r="D46" s="202"/>
      <c r="E46" s="203"/>
    </row>
    <row r="47" spans="2:5" x14ac:dyDescent="0.35">
      <c r="B47" s="188"/>
      <c r="C47" s="133"/>
      <c r="D47" s="202"/>
      <c r="E47" s="203"/>
    </row>
    <row r="48" spans="2:5" x14ac:dyDescent="0.35">
      <c r="B48" s="188"/>
      <c r="C48" s="133"/>
      <c r="D48" s="202"/>
      <c r="E48" s="203"/>
    </row>
    <row r="49" spans="2:5" x14ac:dyDescent="0.35">
      <c r="B49" s="188"/>
      <c r="C49" s="133"/>
      <c r="D49" s="202"/>
      <c r="E49" s="203"/>
    </row>
    <row r="50" spans="2:5" x14ac:dyDescent="0.35">
      <c r="B50" s="188"/>
      <c r="C50" s="133"/>
      <c r="D50" s="202"/>
      <c r="E50" s="203"/>
    </row>
    <row r="51" spans="2:5" x14ac:dyDescent="0.35">
      <c r="B51" s="188"/>
      <c r="C51" s="133"/>
      <c r="D51" s="202"/>
      <c r="E51" s="203"/>
    </row>
    <row r="52" spans="2:5" x14ac:dyDescent="0.35">
      <c r="B52" s="188"/>
      <c r="C52" s="133"/>
      <c r="D52" s="202"/>
      <c r="E52" s="203"/>
    </row>
    <row r="53" spans="2:5" x14ac:dyDescent="0.35">
      <c r="B53" s="188"/>
      <c r="C53" s="133"/>
      <c r="D53" s="202"/>
      <c r="E53" s="203"/>
    </row>
    <row r="54" spans="2:5" x14ac:dyDescent="0.35">
      <c r="B54" s="188"/>
      <c r="C54" s="133"/>
      <c r="D54" s="202"/>
      <c r="E54" s="203"/>
    </row>
    <row r="55" spans="2:5" x14ac:dyDescent="0.35">
      <c r="B55" s="188"/>
      <c r="C55" s="133"/>
      <c r="D55" s="202"/>
      <c r="E55" s="203"/>
    </row>
    <row r="56" spans="2:5" x14ac:dyDescent="0.35">
      <c r="B56" s="188"/>
      <c r="C56" s="133"/>
      <c r="D56" s="202"/>
      <c r="E56" s="203"/>
    </row>
    <row r="57" spans="2:5" x14ac:dyDescent="0.35">
      <c r="B57" s="188"/>
      <c r="C57" s="133"/>
      <c r="D57" s="202"/>
      <c r="E57" s="203"/>
    </row>
    <row r="58" spans="2:5" x14ac:dyDescent="0.35">
      <c r="B58" s="188"/>
      <c r="C58" s="133"/>
      <c r="D58" s="202"/>
      <c r="E58" s="203"/>
    </row>
    <row r="59" spans="2:5" x14ac:dyDescent="0.35">
      <c r="B59" s="188"/>
      <c r="C59" s="133"/>
      <c r="D59" s="202"/>
      <c r="E59" s="203"/>
    </row>
    <row r="60" spans="2:5" x14ac:dyDescent="0.35">
      <c r="B60" s="188"/>
      <c r="C60" s="133"/>
      <c r="D60" s="202"/>
      <c r="E60" s="203"/>
    </row>
    <row r="61" spans="2:5" x14ac:dyDescent="0.35">
      <c r="B61" s="188"/>
      <c r="C61" s="133"/>
      <c r="D61" s="202"/>
      <c r="E61" s="203"/>
    </row>
    <row r="62" spans="2:5" x14ac:dyDescent="0.35">
      <c r="B62" s="188"/>
      <c r="C62" s="133"/>
      <c r="D62" s="202"/>
      <c r="E62" s="203"/>
    </row>
    <row r="63" spans="2:5" x14ac:dyDescent="0.35">
      <c r="B63" s="188"/>
      <c r="C63" s="133"/>
      <c r="D63" s="202"/>
      <c r="E63" s="203"/>
    </row>
    <row r="64" spans="2:5" x14ac:dyDescent="0.35">
      <c r="B64" s="188"/>
      <c r="C64" s="133"/>
      <c r="D64" s="202"/>
      <c r="E64" s="203"/>
    </row>
    <row r="65" spans="2:5" x14ac:dyDescent="0.35">
      <c r="B65" s="188"/>
      <c r="C65" s="133"/>
      <c r="D65" s="202"/>
      <c r="E65" s="203"/>
    </row>
    <row r="66" spans="2:5" x14ac:dyDescent="0.35">
      <c r="B66" s="188"/>
      <c r="C66" s="133"/>
      <c r="D66" s="202"/>
      <c r="E66" s="203"/>
    </row>
    <row r="67" spans="2:5" x14ac:dyDescent="0.35">
      <c r="B67" s="188"/>
      <c r="C67" s="133"/>
      <c r="D67" s="202"/>
      <c r="E67" s="203"/>
    </row>
    <row r="68" spans="2:5" x14ac:dyDescent="0.35">
      <c r="B68" s="188"/>
      <c r="C68" s="133"/>
      <c r="D68" s="202"/>
      <c r="E68" s="203"/>
    </row>
    <row r="69" spans="2:5" x14ac:dyDescent="0.35">
      <c r="B69" s="188"/>
      <c r="C69" s="133"/>
      <c r="D69" s="202"/>
      <c r="E69" s="203"/>
    </row>
    <row r="70" spans="2:5" x14ac:dyDescent="0.35">
      <c r="B70" s="188"/>
      <c r="C70" s="133"/>
      <c r="D70" s="202"/>
      <c r="E70" s="203"/>
    </row>
    <row r="71" spans="2:5" x14ac:dyDescent="0.35">
      <c r="B71" s="188"/>
      <c r="C71" s="133"/>
      <c r="D71" s="202"/>
      <c r="E71" s="203"/>
    </row>
    <row r="72" spans="2:5" x14ac:dyDescent="0.35">
      <c r="B72" s="188"/>
      <c r="C72" s="133"/>
      <c r="D72" s="202"/>
      <c r="E72" s="203"/>
    </row>
    <row r="73" spans="2:5" x14ac:dyDescent="0.35">
      <c r="B73" s="188"/>
      <c r="C73" s="133"/>
      <c r="D73" s="202"/>
      <c r="E73" s="203"/>
    </row>
    <row r="74" spans="2:5" x14ac:dyDescent="0.35">
      <c r="B74" s="188"/>
      <c r="C74" s="133"/>
      <c r="D74" s="202"/>
      <c r="E74" s="203"/>
    </row>
    <row r="75" spans="2:5" x14ac:dyDescent="0.35">
      <c r="B75" s="188"/>
      <c r="C75" s="133"/>
      <c r="D75" s="202"/>
      <c r="E75" s="203"/>
    </row>
    <row r="76" spans="2:5" x14ac:dyDescent="0.35">
      <c r="B76" s="188"/>
      <c r="C76" s="133"/>
      <c r="D76" s="202"/>
      <c r="E76" s="203"/>
    </row>
    <row r="77" spans="2:5" x14ac:dyDescent="0.35">
      <c r="B77" s="188"/>
      <c r="C77" s="133"/>
      <c r="D77" s="202"/>
      <c r="E77" s="203"/>
    </row>
    <row r="78" spans="2:5" x14ac:dyDescent="0.35">
      <c r="B78" s="188"/>
      <c r="C78" s="133"/>
      <c r="D78" s="202"/>
      <c r="E78" s="203"/>
    </row>
    <row r="79" spans="2:5" x14ac:dyDescent="0.35">
      <c r="B79" s="188"/>
      <c r="C79" s="133"/>
      <c r="D79" s="202"/>
      <c r="E79" s="203"/>
    </row>
    <row r="80" spans="2:5" x14ac:dyDescent="0.35">
      <c r="B80" s="188"/>
      <c r="C80" s="133"/>
      <c r="D80" s="202"/>
      <c r="E80" s="203"/>
    </row>
    <row r="81" spans="2:5" x14ac:dyDescent="0.35">
      <c r="B81" s="188"/>
      <c r="C81" s="133"/>
      <c r="D81" s="202"/>
      <c r="E81" s="203"/>
    </row>
    <row r="82" spans="2:5" x14ac:dyDescent="0.35">
      <c r="B82" s="188"/>
      <c r="C82" s="133"/>
      <c r="D82" s="202"/>
      <c r="E82" s="203"/>
    </row>
    <row r="83" spans="2:5" x14ac:dyDescent="0.35">
      <c r="B83" s="188"/>
      <c r="C83" s="133"/>
      <c r="D83" s="202"/>
      <c r="E83" s="203"/>
    </row>
    <row r="84" spans="2:5" x14ac:dyDescent="0.35">
      <c r="B84" s="188"/>
      <c r="C84" s="133"/>
      <c r="D84" s="202"/>
      <c r="E84" s="203"/>
    </row>
    <row r="85" spans="2:5" x14ac:dyDescent="0.35">
      <c r="B85" s="188"/>
      <c r="C85" s="133"/>
      <c r="D85" s="202"/>
      <c r="E85" s="203"/>
    </row>
    <row r="86" spans="2:5" x14ac:dyDescent="0.35">
      <c r="B86" s="188"/>
      <c r="C86" s="133"/>
      <c r="D86" s="202"/>
      <c r="E86" s="203"/>
    </row>
    <row r="87" spans="2:5" x14ac:dyDescent="0.35">
      <c r="B87" s="188"/>
      <c r="C87" s="133"/>
      <c r="D87" s="202"/>
      <c r="E87" s="203"/>
    </row>
    <row r="88" spans="2:5" x14ac:dyDescent="0.35">
      <c r="B88" s="188"/>
      <c r="C88" s="133"/>
      <c r="D88" s="202"/>
      <c r="E88" s="203"/>
    </row>
    <row r="89" spans="2:5" x14ac:dyDescent="0.35">
      <c r="B89" s="188"/>
      <c r="C89" s="133"/>
      <c r="D89" s="202"/>
      <c r="E89" s="203"/>
    </row>
    <row r="90" spans="2:5" x14ac:dyDescent="0.35">
      <c r="B90" s="188"/>
      <c r="C90" s="133"/>
      <c r="D90" s="202"/>
      <c r="E90" s="203"/>
    </row>
    <row r="91" spans="2:5" x14ac:dyDescent="0.35">
      <c r="B91" s="188"/>
      <c r="C91" s="133"/>
      <c r="D91" s="202"/>
      <c r="E91" s="203"/>
    </row>
    <row r="92" spans="2:5" x14ac:dyDescent="0.35">
      <c r="B92" s="188"/>
      <c r="C92" s="133"/>
      <c r="D92" s="202"/>
      <c r="E92" s="203"/>
    </row>
    <row r="93" spans="2:5" x14ac:dyDescent="0.35">
      <c r="B93" s="188"/>
      <c r="C93" s="133"/>
      <c r="D93" s="202"/>
      <c r="E93" s="203"/>
    </row>
    <row r="94" spans="2:5" x14ac:dyDescent="0.35">
      <c r="B94" s="188"/>
      <c r="C94" s="133"/>
      <c r="D94" s="202"/>
      <c r="E94" s="203"/>
    </row>
    <row r="95" spans="2:5" x14ac:dyDescent="0.35">
      <c r="B95" s="188"/>
      <c r="C95" s="133"/>
      <c r="D95" s="202"/>
      <c r="E95" s="203"/>
    </row>
    <row r="96" spans="2:5" x14ac:dyDescent="0.35">
      <c r="B96" s="188"/>
      <c r="C96" s="133"/>
      <c r="D96" s="202"/>
      <c r="E96" s="203"/>
    </row>
    <row r="97" spans="2:5" x14ac:dyDescent="0.35">
      <c r="B97" s="188"/>
      <c r="C97" s="133"/>
      <c r="D97" s="202"/>
      <c r="E97" s="203"/>
    </row>
    <row r="98" spans="2:5" x14ac:dyDescent="0.35">
      <c r="B98" s="188"/>
      <c r="C98" s="133"/>
      <c r="D98" s="202"/>
      <c r="E98" s="203"/>
    </row>
    <row r="99" spans="2:5" x14ac:dyDescent="0.35">
      <c r="B99" s="188"/>
      <c r="C99" s="133"/>
      <c r="D99" s="202"/>
      <c r="E99" s="203"/>
    </row>
    <row r="100" spans="2:5" x14ac:dyDescent="0.35">
      <c r="B100" s="188"/>
      <c r="C100" s="133"/>
      <c r="D100" s="202"/>
      <c r="E100" s="203"/>
    </row>
    <row r="101" spans="2:5" x14ac:dyDescent="0.35">
      <c r="B101" s="188"/>
      <c r="C101" s="133"/>
      <c r="D101" s="202"/>
      <c r="E101" s="203"/>
    </row>
    <row r="102" spans="2:5" x14ac:dyDescent="0.35">
      <c r="B102" s="188"/>
      <c r="C102" s="133"/>
      <c r="D102" s="202"/>
      <c r="E102" s="203"/>
    </row>
    <row r="103" spans="2:5" x14ac:dyDescent="0.35">
      <c r="B103" s="188"/>
      <c r="C103" s="133"/>
      <c r="D103" s="202"/>
      <c r="E103" s="203"/>
    </row>
    <row r="104" spans="2:5" x14ac:dyDescent="0.35">
      <c r="B104" s="188"/>
      <c r="C104" s="133"/>
      <c r="D104" s="202"/>
      <c r="E104" s="203"/>
    </row>
    <row r="105" spans="2:5" x14ac:dyDescent="0.35">
      <c r="B105" s="188"/>
      <c r="C105" s="133"/>
      <c r="D105" s="202"/>
      <c r="E105" s="203"/>
    </row>
    <row r="106" spans="2:5" x14ac:dyDescent="0.35">
      <c r="B106" s="188"/>
      <c r="C106" s="133"/>
      <c r="D106" s="202"/>
      <c r="E106" s="203"/>
    </row>
    <row r="107" spans="2:5" x14ac:dyDescent="0.35">
      <c r="B107" s="188"/>
      <c r="C107" s="133"/>
      <c r="D107" s="202"/>
      <c r="E107" s="203"/>
    </row>
    <row r="108" spans="2:5" x14ac:dyDescent="0.35">
      <c r="B108" s="188"/>
      <c r="C108" s="133"/>
      <c r="D108" s="202"/>
      <c r="E108" s="203"/>
    </row>
    <row r="109" spans="2:5" x14ac:dyDescent="0.35">
      <c r="B109" s="188"/>
      <c r="C109" s="133"/>
      <c r="D109" s="202"/>
      <c r="E109" s="203"/>
    </row>
    <row r="110" spans="2:5" x14ac:dyDescent="0.35">
      <c r="B110" s="188"/>
      <c r="C110" s="133"/>
      <c r="D110" s="202"/>
      <c r="E110" s="203"/>
    </row>
    <row r="111" spans="2:5" x14ac:dyDescent="0.35">
      <c r="B111" s="188"/>
      <c r="C111" s="133"/>
      <c r="D111" s="202"/>
      <c r="E111" s="203"/>
    </row>
    <row r="112" spans="2:5" x14ac:dyDescent="0.35">
      <c r="B112" s="188"/>
      <c r="C112" s="133"/>
      <c r="D112" s="202"/>
      <c r="E112" s="203"/>
    </row>
    <row r="113" spans="2:5" x14ac:dyDescent="0.35">
      <c r="B113" s="188"/>
      <c r="C113" s="133"/>
      <c r="D113" s="202"/>
      <c r="E113" s="203"/>
    </row>
    <row r="114" spans="2:5" x14ac:dyDescent="0.35">
      <c r="B114" s="188"/>
      <c r="C114" s="133"/>
      <c r="D114" s="202"/>
      <c r="E114" s="203"/>
    </row>
    <row r="115" spans="2:5" x14ac:dyDescent="0.35">
      <c r="B115" s="188"/>
      <c r="C115" s="133"/>
      <c r="D115" s="202"/>
      <c r="E115" s="203"/>
    </row>
    <row r="116" spans="2:5" x14ac:dyDescent="0.35">
      <c r="B116" s="188"/>
      <c r="C116" s="133"/>
      <c r="D116" s="202"/>
      <c r="E116" s="203"/>
    </row>
    <row r="117" spans="2:5" x14ac:dyDescent="0.35">
      <c r="B117" s="188"/>
      <c r="C117" s="133"/>
      <c r="D117" s="202"/>
      <c r="E117" s="203"/>
    </row>
    <row r="118" spans="2:5" x14ac:dyDescent="0.35">
      <c r="B118" s="188"/>
      <c r="C118" s="133"/>
      <c r="D118" s="202"/>
      <c r="E118" s="203"/>
    </row>
    <row r="119" spans="2:5" x14ac:dyDescent="0.35">
      <c r="B119" s="188"/>
      <c r="C119" s="133"/>
      <c r="D119" s="202"/>
      <c r="E119" s="203"/>
    </row>
    <row r="120" spans="2:5" x14ac:dyDescent="0.35">
      <c r="B120" s="188"/>
      <c r="C120" s="133"/>
      <c r="D120" s="202"/>
      <c r="E120" s="203"/>
    </row>
    <row r="121" spans="2:5" x14ac:dyDescent="0.35">
      <c r="B121" s="188"/>
      <c r="C121" s="133"/>
      <c r="D121" s="202"/>
      <c r="E121" s="203"/>
    </row>
    <row r="122" spans="2:5" x14ac:dyDescent="0.35">
      <c r="B122" s="188"/>
      <c r="C122" s="133"/>
      <c r="D122" s="202"/>
      <c r="E122" s="203"/>
    </row>
    <row r="123" spans="2:5" x14ac:dyDescent="0.35">
      <c r="B123" s="188"/>
      <c r="C123" s="133"/>
      <c r="D123" s="202"/>
      <c r="E123" s="203"/>
    </row>
    <row r="124" spans="2:5" x14ac:dyDescent="0.35">
      <c r="B124" s="188"/>
      <c r="C124" s="133"/>
      <c r="D124" s="202"/>
      <c r="E124" s="203"/>
    </row>
    <row r="125" spans="2:5" x14ac:dyDescent="0.35">
      <c r="B125" s="188"/>
      <c r="C125" s="133"/>
      <c r="D125" s="202"/>
      <c r="E125" s="203"/>
    </row>
    <row r="126" spans="2:5" x14ac:dyDescent="0.35">
      <c r="B126" s="188"/>
      <c r="C126" s="133"/>
      <c r="D126" s="202"/>
      <c r="E126" s="203"/>
    </row>
    <row r="127" spans="2:5" x14ac:dyDescent="0.35">
      <c r="B127" s="188"/>
      <c r="C127" s="133"/>
      <c r="D127" s="202"/>
      <c r="E127" s="203"/>
    </row>
    <row r="128" spans="2:5" x14ac:dyDescent="0.35">
      <c r="B128" s="188"/>
      <c r="C128" s="133"/>
      <c r="D128" s="202"/>
      <c r="E128" s="203"/>
    </row>
    <row r="129" spans="2:5" x14ac:dyDescent="0.35">
      <c r="B129" s="188"/>
      <c r="C129" s="133"/>
      <c r="D129" s="202"/>
      <c r="E129" s="203"/>
    </row>
    <row r="130" spans="2:5" x14ac:dyDescent="0.35">
      <c r="B130" s="188"/>
      <c r="C130" s="133"/>
      <c r="D130" s="202"/>
      <c r="E130" s="203"/>
    </row>
    <row r="131" spans="2:5" x14ac:dyDescent="0.35">
      <c r="B131" s="188"/>
      <c r="C131" s="133"/>
      <c r="D131" s="202"/>
      <c r="E131" s="203"/>
    </row>
    <row r="132" spans="2:5" x14ac:dyDescent="0.35">
      <c r="B132" s="188"/>
      <c r="C132" s="133"/>
      <c r="D132" s="202"/>
      <c r="E132" s="203"/>
    </row>
    <row r="133" spans="2:5" x14ac:dyDescent="0.35">
      <c r="B133" s="188"/>
      <c r="C133" s="133"/>
      <c r="D133" s="202"/>
      <c r="E133" s="203"/>
    </row>
    <row r="134" spans="2:5" x14ac:dyDescent="0.35">
      <c r="B134" s="188"/>
      <c r="C134" s="133"/>
      <c r="D134" s="202"/>
      <c r="E134" s="203"/>
    </row>
    <row r="135" spans="2:5" x14ac:dyDescent="0.35">
      <c r="B135" s="188"/>
      <c r="C135" s="133"/>
      <c r="D135" s="202"/>
      <c r="E135" s="203"/>
    </row>
    <row r="136" spans="2:5" x14ac:dyDescent="0.35">
      <c r="B136" s="188"/>
      <c r="C136" s="133"/>
      <c r="D136" s="202"/>
      <c r="E136" s="203"/>
    </row>
    <row r="137" spans="2:5" x14ac:dyDescent="0.35">
      <c r="B137" s="188"/>
      <c r="C137" s="133"/>
      <c r="D137" s="202"/>
      <c r="E137" s="203"/>
    </row>
    <row r="138" spans="2:5" x14ac:dyDescent="0.35">
      <c r="B138" s="188"/>
      <c r="C138" s="133"/>
      <c r="D138" s="202"/>
      <c r="E138" s="203"/>
    </row>
    <row r="139" spans="2:5" x14ac:dyDescent="0.35">
      <c r="B139" s="188"/>
      <c r="C139" s="133"/>
      <c r="D139" s="202"/>
      <c r="E139" s="203"/>
    </row>
    <row r="140" spans="2:5" x14ac:dyDescent="0.35">
      <c r="B140" s="188"/>
      <c r="C140" s="133"/>
      <c r="D140" s="202"/>
      <c r="E140" s="203"/>
    </row>
    <row r="141" spans="2:5" x14ac:dyDescent="0.35">
      <c r="B141" s="188"/>
      <c r="C141" s="133"/>
      <c r="D141" s="202"/>
      <c r="E141" s="203"/>
    </row>
    <row r="142" spans="2:5" x14ac:dyDescent="0.35">
      <c r="B142" s="188"/>
      <c r="C142" s="133"/>
      <c r="D142" s="202"/>
      <c r="E142" s="203"/>
    </row>
    <row r="143" spans="2:5" x14ac:dyDescent="0.35">
      <c r="B143" s="188"/>
      <c r="C143" s="133"/>
      <c r="D143" s="202"/>
      <c r="E143" s="203"/>
    </row>
    <row r="144" spans="2:5" x14ac:dyDescent="0.35">
      <c r="B144" s="188"/>
      <c r="C144" s="133"/>
      <c r="D144" s="202"/>
      <c r="E144" s="203"/>
    </row>
    <row r="145" spans="2:5" x14ac:dyDescent="0.35">
      <c r="B145" s="188"/>
      <c r="C145" s="133"/>
      <c r="D145" s="202"/>
      <c r="E145" s="203"/>
    </row>
    <row r="146" spans="2:5" x14ac:dyDescent="0.35">
      <c r="B146" s="188"/>
      <c r="C146" s="133"/>
      <c r="D146" s="202"/>
      <c r="E146" s="203"/>
    </row>
    <row r="147" spans="2:5" x14ac:dyDescent="0.35">
      <c r="B147" s="188"/>
      <c r="C147" s="133"/>
      <c r="D147" s="202"/>
      <c r="E147" s="203"/>
    </row>
    <row r="148" spans="2:5" x14ac:dyDescent="0.35">
      <c r="B148" s="188"/>
      <c r="C148" s="133"/>
      <c r="D148" s="202"/>
      <c r="E148" s="203"/>
    </row>
    <row r="149" spans="2:5" x14ac:dyDescent="0.35">
      <c r="B149" s="188"/>
      <c r="C149" s="133"/>
      <c r="D149" s="202"/>
      <c r="E149" s="203"/>
    </row>
    <row r="150" spans="2:5" x14ac:dyDescent="0.35">
      <c r="B150" s="188"/>
      <c r="C150" s="133"/>
      <c r="D150" s="202"/>
      <c r="E150" s="203"/>
    </row>
    <row r="151" spans="2:5" x14ac:dyDescent="0.35">
      <c r="B151" s="188"/>
      <c r="C151" s="133"/>
      <c r="D151" s="202"/>
      <c r="E151" s="203"/>
    </row>
    <row r="152" spans="2:5" x14ac:dyDescent="0.35">
      <c r="B152" s="188"/>
      <c r="C152" s="133"/>
      <c r="D152" s="202"/>
      <c r="E152" s="203"/>
    </row>
    <row r="153" spans="2:5" x14ac:dyDescent="0.35">
      <c r="B153" s="188"/>
      <c r="C153" s="133"/>
      <c r="D153" s="202"/>
      <c r="E153" s="203"/>
    </row>
    <row r="154" spans="2:5" x14ac:dyDescent="0.35">
      <c r="B154" s="188"/>
      <c r="C154" s="133"/>
      <c r="D154" s="202"/>
      <c r="E154" s="203"/>
    </row>
    <row r="155" spans="2:5" x14ac:dyDescent="0.35">
      <c r="B155" s="188"/>
      <c r="C155" s="133"/>
      <c r="D155" s="202"/>
      <c r="E155" s="203"/>
    </row>
    <row r="156" spans="2:5" x14ac:dyDescent="0.35">
      <c r="B156" s="188"/>
      <c r="C156" s="133"/>
      <c r="D156" s="202"/>
      <c r="E156" s="203"/>
    </row>
    <row r="157" spans="2:5" x14ac:dyDescent="0.35">
      <c r="B157" s="188"/>
      <c r="C157" s="133"/>
      <c r="D157" s="202"/>
      <c r="E157" s="203"/>
    </row>
    <row r="158" spans="2:5" x14ac:dyDescent="0.35">
      <c r="B158" s="188"/>
      <c r="C158" s="133"/>
      <c r="D158" s="202"/>
      <c r="E158" s="203"/>
    </row>
    <row r="159" spans="2:5" x14ac:dyDescent="0.35">
      <c r="B159" s="188"/>
      <c r="C159" s="133"/>
      <c r="D159" s="202"/>
      <c r="E159" s="203"/>
    </row>
    <row r="160" spans="2:5" x14ac:dyDescent="0.35">
      <c r="B160" s="188"/>
      <c r="C160" s="133"/>
      <c r="D160" s="202"/>
      <c r="E160" s="203"/>
    </row>
    <row r="161" spans="2:5" x14ac:dyDescent="0.35">
      <c r="B161" s="188"/>
      <c r="C161" s="133"/>
      <c r="D161" s="202"/>
      <c r="E161" s="203"/>
    </row>
    <row r="162" spans="2:5" x14ac:dyDescent="0.35">
      <c r="B162" s="188"/>
      <c r="C162" s="133"/>
      <c r="D162" s="202"/>
      <c r="E162" s="203"/>
    </row>
    <row r="163" spans="2:5" x14ac:dyDescent="0.35">
      <c r="B163" s="188"/>
      <c r="C163" s="133"/>
      <c r="D163" s="202"/>
      <c r="E163" s="203"/>
    </row>
    <row r="164" spans="2:5" x14ac:dyDescent="0.35">
      <c r="B164" s="188"/>
      <c r="C164" s="133"/>
      <c r="D164" s="202"/>
      <c r="E164" s="203"/>
    </row>
    <row r="165" spans="2:5" x14ac:dyDescent="0.35">
      <c r="B165" s="188"/>
      <c r="C165" s="133"/>
      <c r="D165" s="202"/>
      <c r="E165" s="203"/>
    </row>
    <row r="166" spans="2:5" x14ac:dyDescent="0.35">
      <c r="B166" s="188"/>
      <c r="C166" s="133"/>
      <c r="D166" s="202"/>
      <c r="E166" s="203"/>
    </row>
    <row r="167" spans="2:5" x14ac:dyDescent="0.35">
      <c r="B167" s="188"/>
      <c r="C167" s="133"/>
      <c r="D167" s="202"/>
      <c r="E167" s="203"/>
    </row>
    <row r="168" spans="2:5" x14ac:dyDescent="0.35">
      <c r="B168" s="188"/>
      <c r="C168" s="133"/>
      <c r="D168" s="202"/>
      <c r="E168" s="203"/>
    </row>
    <row r="169" spans="2:5" x14ac:dyDescent="0.35">
      <c r="B169" s="188"/>
      <c r="C169" s="133"/>
      <c r="D169" s="202"/>
      <c r="E169" s="203"/>
    </row>
    <row r="170" spans="2:5" x14ac:dyDescent="0.35">
      <c r="B170" s="188"/>
      <c r="C170" s="133"/>
      <c r="D170" s="202"/>
      <c r="E170" s="203"/>
    </row>
    <row r="171" spans="2:5" x14ac:dyDescent="0.35">
      <c r="B171" s="188"/>
      <c r="C171" s="133"/>
      <c r="D171" s="202"/>
      <c r="E171" s="203"/>
    </row>
    <row r="172" spans="2:5" x14ac:dyDescent="0.35">
      <c r="B172" s="188"/>
      <c r="C172" s="133"/>
      <c r="D172" s="202"/>
      <c r="E172" s="203"/>
    </row>
    <row r="173" spans="2:5" x14ac:dyDescent="0.35">
      <c r="B173" s="188"/>
      <c r="C173" s="133"/>
      <c r="D173" s="202"/>
      <c r="E173" s="203"/>
    </row>
    <row r="174" spans="2:5" x14ac:dyDescent="0.35">
      <c r="B174" s="188"/>
      <c r="C174" s="133"/>
      <c r="D174" s="202"/>
      <c r="E174" s="203"/>
    </row>
    <row r="175" spans="2:5" x14ac:dyDescent="0.35">
      <c r="B175" s="188"/>
      <c r="C175" s="133"/>
      <c r="D175" s="202"/>
      <c r="E175" s="203"/>
    </row>
    <row r="176" spans="2:5" x14ac:dyDescent="0.35">
      <c r="B176" s="188"/>
      <c r="C176" s="133"/>
      <c r="D176" s="202"/>
      <c r="E176" s="203"/>
    </row>
    <row r="177" spans="2:5" x14ac:dyDescent="0.35">
      <c r="B177" s="188"/>
      <c r="C177" s="133"/>
      <c r="D177" s="202"/>
      <c r="E177" s="203"/>
    </row>
    <row r="178" spans="2:5" x14ac:dyDescent="0.35">
      <c r="B178" s="188"/>
      <c r="C178" s="133"/>
      <c r="D178" s="202"/>
      <c r="E178" s="203"/>
    </row>
    <row r="179" spans="2:5" x14ac:dyDescent="0.35">
      <c r="B179" s="188"/>
      <c r="C179" s="133"/>
      <c r="D179" s="202"/>
      <c r="E179" s="203"/>
    </row>
    <row r="180" spans="2:5" x14ac:dyDescent="0.35">
      <c r="B180" s="188"/>
      <c r="C180" s="133"/>
      <c r="D180" s="202"/>
      <c r="E180" s="203"/>
    </row>
    <row r="181" spans="2:5" x14ac:dyDescent="0.35">
      <c r="B181" s="188"/>
      <c r="C181" s="133"/>
      <c r="D181" s="202"/>
      <c r="E181" s="203"/>
    </row>
    <row r="182" spans="2:5" x14ac:dyDescent="0.35">
      <c r="B182" s="188"/>
      <c r="C182" s="133"/>
      <c r="D182" s="202"/>
      <c r="E182" s="203"/>
    </row>
    <row r="183" spans="2:5" x14ac:dyDescent="0.35">
      <c r="B183" s="188"/>
      <c r="C183" s="133"/>
      <c r="D183" s="202"/>
      <c r="E183" s="203"/>
    </row>
    <row r="184" spans="2:5" x14ac:dyDescent="0.35">
      <c r="B184" s="188"/>
      <c r="C184" s="133"/>
      <c r="D184" s="202"/>
      <c r="E184" s="203"/>
    </row>
    <row r="185" spans="2:5" x14ac:dyDescent="0.35">
      <c r="B185" s="188"/>
      <c r="C185" s="133"/>
      <c r="D185" s="202"/>
      <c r="E185" s="203"/>
    </row>
    <row r="186" spans="2:5" x14ac:dyDescent="0.35">
      <c r="B186" s="188"/>
      <c r="C186" s="133"/>
      <c r="D186" s="202"/>
      <c r="E186" s="203"/>
    </row>
    <row r="187" spans="2:5" x14ac:dyDescent="0.35">
      <c r="B187" s="188"/>
      <c r="C187" s="133"/>
      <c r="D187" s="202"/>
      <c r="E187" s="203"/>
    </row>
    <row r="188" spans="2:5" x14ac:dyDescent="0.35">
      <c r="B188" s="188"/>
      <c r="C188" s="133"/>
      <c r="D188" s="202"/>
      <c r="E188" s="203"/>
    </row>
    <row r="189" spans="2:5" x14ac:dyDescent="0.35">
      <c r="B189" s="188"/>
      <c r="C189" s="133"/>
      <c r="D189" s="202"/>
      <c r="E189" s="203"/>
    </row>
    <row r="190" spans="2:5" x14ac:dyDescent="0.35">
      <c r="B190" s="188"/>
      <c r="C190" s="133"/>
      <c r="D190" s="202"/>
      <c r="E190" s="203"/>
    </row>
    <row r="191" spans="2:5" x14ac:dyDescent="0.35">
      <c r="B191" s="188"/>
      <c r="C191" s="133"/>
      <c r="D191" s="202"/>
      <c r="E191" s="203"/>
    </row>
    <row r="192" spans="2:5" x14ac:dyDescent="0.35">
      <c r="B192" s="188"/>
      <c r="C192" s="133"/>
      <c r="D192" s="202"/>
      <c r="E192" s="203"/>
    </row>
    <row r="193" spans="2:5" x14ac:dyDescent="0.35">
      <c r="B193" s="188"/>
      <c r="C193" s="133"/>
      <c r="D193" s="202"/>
      <c r="E193" s="203"/>
    </row>
    <row r="194" spans="2:5" x14ac:dyDescent="0.35">
      <c r="B194" s="188"/>
      <c r="C194" s="133"/>
      <c r="D194" s="202"/>
      <c r="E194" s="203"/>
    </row>
    <row r="195" spans="2:5" x14ac:dyDescent="0.35">
      <c r="B195" s="188"/>
      <c r="C195" s="133"/>
      <c r="D195" s="202"/>
      <c r="E195" s="203"/>
    </row>
    <row r="196" spans="2:5" x14ac:dyDescent="0.35">
      <c r="B196" s="188"/>
      <c r="C196" s="133"/>
      <c r="D196" s="202"/>
      <c r="E196" s="203"/>
    </row>
    <row r="197" spans="2:5" x14ac:dyDescent="0.35">
      <c r="B197" s="188"/>
      <c r="C197" s="133"/>
      <c r="D197" s="202"/>
      <c r="E197" s="203"/>
    </row>
    <row r="198" spans="2:5" x14ac:dyDescent="0.35">
      <c r="B198" s="188"/>
      <c r="C198" s="133"/>
      <c r="D198" s="202"/>
      <c r="E198" s="203"/>
    </row>
    <row r="199" spans="2:5" x14ac:dyDescent="0.35">
      <c r="B199" s="188"/>
      <c r="C199" s="133"/>
      <c r="D199" s="202"/>
      <c r="E199" s="203"/>
    </row>
    <row r="200" spans="2:5" x14ac:dyDescent="0.35">
      <c r="B200" s="188"/>
      <c r="C200" s="133"/>
      <c r="D200" s="202"/>
      <c r="E200" s="203"/>
    </row>
    <row r="201" spans="2:5" x14ac:dyDescent="0.35">
      <c r="B201" s="188"/>
      <c r="C201" s="133"/>
      <c r="D201" s="202"/>
      <c r="E201" s="203"/>
    </row>
    <row r="202" spans="2:5" x14ac:dyDescent="0.35">
      <c r="B202" s="188"/>
      <c r="C202" s="133"/>
      <c r="D202" s="202"/>
      <c r="E202" s="203"/>
    </row>
    <row r="203" spans="2:5" x14ac:dyDescent="0.35">
      <c r="B203" s="188"/>
      <c r="C203" s="133"/>
      <c r="D203" s="202"/>
      <c r="E203" s="203"/>
    </row>
    <row r="204" spans="2:5" x14ac:dyDescent="0.35">
      <c r="B204" s="188"/>
      <c r="C204" s="133"/>
      <c r="D204" s="202"/>
      <c r="E204" s="203"/>
    </row>
    <row r="205" spans="2:5" x14ac:dyDescent="0.35">
      <c r="B205" s="188"/>
      <c r="C205" s="133"/>
      <c r="D205" s="202"/>
      <c r="E205" s="203"/>
    </row>
    <row r="206" spans="2:5" x14ac:dyDescent="0.35">
      <c r="B206" s="188"/>
      <c r="C206" s="133"/>
      <c r="D206" s="202"/>
      <c r="E206" s="203"/>
    </row>
    <row r="207" spans="2:5" x14ac:dyDescent="0.35">
      <c r="B207" s="188"/>
      <c r="C207" s="133"/>
      <c r="D207" s="202"/>
      <c r="E207" s="203"/>
    </row>
    <row r="208" spans="2:5" x14ac:dyDescent="0.35">
      <c r="B208" s="188"/>
      <c r="C208" s="133"/>
      <c r="D208" s="202"/>
      <c r="E208" s="203"/>
    </row>
    <row r="209" spans="2:5" ht="15" thickBot="1" x14ac:dyDescent="0.4">
      <c r="B209" s="189"/>
      <c r="C209" s="142"/>
      <c r="D209" s="204"/>
      <c r="E209" s="205"/>
    </row>
  </sheetData>
  <sheetProtection algorithmName="SHA-512" hashValue="gwCyQhJqyc/4WDOjrbCn7GGtipla5sT7OHrr1MFwhi/it4aeYx6GXz5dx8687pkLLMQtpnZutOJ0qzcxzCGHeA==" saltValue="CwxyyQABs0Vy/VYP9mn8xA==" spinCount="100000" sheet="1" objects="1" scenarios="1" formatCells="0" formatColumns="0" formatRows="0"/>
  <dataValidations count="1">
    <dataValidation type="list" allowBlank="1" showInputMessage="1" showErrorMessage="1" promptTitle="Other direct costs" prompt="Make your choice" sqref="C4:C209 C3" xr:uid="{C51858EC-3333-4F11-8A79-D356E8D5E913}">
      <formula1>" Travel and subsistence,Other goods works and services"</formula1>
    </dataValidation>
  </dataValidations>
  <pageMargins left="0.25" right="0.25" top="0.75" bottom="0.75" header="0.3" footer="0.3"/>
  <pageSetup paperSize="9" scale="6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Title="Beneficiary" prompt="Select Beneficiary" xr:uid="{375DADB2-DF91-42FD-9355-C1C664EBFE38}">
          <x14:formula1>
            <xm:f>'BE List'!$A$7:$A$36</xm:f>
          </x14:formula1>
          <xm:sqref>B3:B209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orkflow Document" ma:contentTypeID="0x0100532343FE24C24CA6977E2B2880288D960022D2C5CFFABA9B4097AD17B8F7150EA3" ma:contentTypeVersion="0" ma:contentTypeDescription="Workflow Document" ma:contentTypeScope="" ma:versionID="cafcdee332a861841ddc06f703c02378">
  <xsd:schema xmlns:xsd="http://www.w3.org/2001/XMLSchema" xmlns:xs="http://www.w3.org/2001/XMLSchema" xmlns:p="http://schemas.microsoft.com/office/2006/metadata/properties" xmlns:ns2="ee2f2c97-4d39-457c-8f3f-799a825aafed" xmlns:ns3="ee2f2c97-4d39-457c-8f3f-799a825aafep" xmlns:ns4="15608141-ad0d-433f-b70f-63c3fc01cab3" targetNamespace="http://schemas.microsoft.com/office/2006/metadata/properties" ma:root="true" ma:fieldsID="03b07ea01ca537479a0dac1740798433" ns2:_="" ns3:_="" ns4:_="">
    <xsd:import namespace="ee2f2c97-4d39-457c-8f3f-799a825aafed"/>
    <xsd:import namespace="ee2f2c97-4d39-457c-8f3f-799a825aafep"/>
    <xsd:import namespace="15608141-ad0d-433f-b70f-63c3fc01cab3"/>
    <xsd:element name="properties">
      <xsd:complexType>
        <xsd:sequence>
          <xsd:element name="documentManagement">
            <xsd:complexType>
              <xsd:all>
                <xsd:element ref="ns2:WFID"/>
                <xsd:element ref="ns3:DocumentationType" minOccurs="0"/>
                <xsd:element ref="ns2:StepNumber"/>
                <xsd:element ref="ns4:WFDocumentP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2f2c97-4d39-457c-8f3f-799a825aafed" elementFormDefault="qualified">
    <xsd:import namespace="http://schemas.microsoft.com/office/2006/documentManagement/types"/>
    <xsd:import namespace="http://schemas.microsoft.com/office/infopath/2007/PartnerControls"/>
    <xsd:element name="WFID" ma:index="2" ma:displayName="Workflow ID" ma:indexed="true" ma:internalName="WFID" ma:percentage="FALSE">
      <xsd:simpleType>
        <xsd:restriction base="dms:Number"/>
      </xsd:simpleType>
    </xsd:element>
    <xsd:element name="StepNumber" ma:index="4" ma:displayName="Step Number" ma:decimals="0" ma:internalName="StepNumber">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ee2f2c97-4d39-457c-8f3f-799a825aafep" elementFormDefault="qualified">
    <xsd:import namespace="http://schemas.microsoft.com/office/2006/documentManagement/types"/>
    <xsd:import namespace="http://schemas.microsoft.com/office/infopath/2007/PartnerControls"/>
    <xsd:element name="DocumentationType" ma:index="3" nillable="true" ma:displayName="Documentation Type" ma:default="(Empty)" ma:format="Dropdown" ma:internalName="DocumentationType">
      <xsd:simpleType>
        <xsd:restriction base="dms:Choice">
          <xsd:enumeration value="(Empty)"/>
          <xsd:enumeration value="Main"/>
          <xsd:enumeration value="ABAC"/>
          <xsd:enumeration value="Supporting"/>
          <xsd:enumeration value="To be signed on paper"/>
          <xsd:enumeration value="Paper signed docs"/>
        </xsd:restriction>
      </xsd:simpleType>
    </xsd:element>
  </xsd:schema>
  <xsd:schema xmlns:xsd="http://www.w3.org/2001/XMLSchema" xmlns:xs="http://www.w3.org/2001/XMLSchema" xmlns:dms="http://schemas.microsoft.com/office/2006/documentManagement/types" xmlns:pc="http://schemas.microsoft.com/office/infopath/2007/PartnerControls" targetNamespace="15608141-ad0d-433f-b70f-63c3fc01cab3" elementFormDefault="qualified">
    <xsd:import namespace="http://schemas.microsoft.com/office/2006/documentManagement/types"/>
    <xsd:import namespace="http://schemas.microsoft.com/office/infopath/2007/PartnerControls"/>
    <xsd:element name="WFDocumentPreview" ma:index="5" nillable="true" ma:displayName="Document Preview" ma:format="Image" ma:internalName="WFDocumentPreview">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ationType xmlns="ee2f2c97-4d39-457c-8f3f-799a825aafep">Main</DocumentationType>
    <WFDocumentPreview xmlns="15608141-ad0d-433f-b70f-63c3fc01cab3">
      <Url>https://paperless.euspa.europa.eu/_layouts/15/ESMA.Paperless.Design.v15/images/RSPreview.png</Url>
      <Description xsi:nil="true"/>
    </WFDocumentPreview>
    <WFID xmlns="ee2f2c97-4d39-457c-8f3f-799a825aafed">324664</WFID>
    <StepNumber xmlns="ee2f2c97-4d39-457c-8f3f-799a825aafed">1</StepNumb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FormTemplates xmlns="http://schemas.microsoft.com/sharepoint/v3/contenttype/forms">
  <Display>ListForm</Display>
  <Edit>ListForm</Edit>
  <New>ListForm</New>
</FormTemplates>
</file>

<file path=customXml/itemProps1.xml><?xml version="1.0" encoding="utf-8"?>
<ds:datastoreItem xmlns:ds="http://schemas.openxmlformats.org/officeDocument/2006/customXml" ds:itemID="{47952E62-659C-47DB-B3C9-D09A6B73F6DA}"/>
</file>

<file path=customXml/itemProps2.xml><?xml version="1.0" encoding="utf-8"?>
<ds:datastoreItem xmlns:ds="http://schemas.openxmlformats.org/officeDocument/2006/customXml" ds:itemID="{E528E4AE-8D13-452E-A1D2-4176DDAD52D8}">
  <ds:schemaRefs>
    <ds:schemaRef ds:uri="http://schemas.microsoft.com/office/2006/documentManagement/types"/>
    <ds:schemaRef ds:uri="http://schemas.microsoft.com/office/2006/metadata/properties"/>
    <ds:schemaRef ds:uri="http://purl.org/dc/terms/"/>
    <ds:schemaRef ds:uri="94f5ab71-c1c3-498b-93e2-b5da06ef0007"/>
    <ds:schemaRef ds:uri="http://purl.org/dc/dcmitype/"/>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99500AE1-9831-414F-B213-9730E4696D01}">
  <ds:schemaRefs>
    <ds:schemaRef ds:uri="http://schemas.microsoft.com/sharepoint/v3/contenttype/forms"/>
  </ds:schemaRefs>
</ds:datastoreItem>
</file>

<file path=customXml/itemProps4.xml><?xml version="1.0" encoding="utf-8"?>
<ds:datastoreItem xmlns:ds="http://schemas.openxmlformats.org/officeDocument/2006/customXml" ds:itemID="{D67172B6-FEE6-4EDF-A786-CEAEDA8888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drop down</vt:lpstr>
      <vt:lpstr>Instructions</vt:lpstr>
      <vt:lpstr>BE List</vt:lpstr>
      <vt:lpstr>WP list</vt:lpstr>
      <vt:lpstr>Budget_Lump Sum Breakdown</vt:lpstr>
      <vt:lpstr>Person-months overview</vt:lpstr>
      <vt:lpstr>Summary per WP</vt:lpstr>
      <vt:lpstr>Financial Statement</vt:lpstr>
      <vt:lpstr>Other direct costs</vt:lpstr>
      <vt:lpstr>Depreciation costs</vt:lpstr>
      <vt:lpstr>Any comments</vt:lpstr>
      <vt:lpstr>BE1</vt:lpstr>
      <vt:lpstr>BE2</vt:lpstr>
      <vt:lpstr>BE3</vt:lpstr>
      <vt:lpstr>BE4</vt:lpstr>
      <vt:lpstr>BE5</vt:lpstr>
      <vt:lpstr>BE6</vt:lpstr>
      <vt:lpstr>BE7</vt:lpstr>
      <vt:lpstr>BE8</vt:lpstr>
      <vt:lpstr>BE9</vt:lpstr>
      <vt:lpstr>BE10</vt:lpstr>
      <vt:lpstr>BE11</vt:lpstr>
      <vt:lpstr>BE12</vt:lpstr>
      <vt:lpstr>BE13</vt:lpstr>
      <vt:lpstr>BE14</vt:lpstr>
      <vt:lpstr>BE15</vt:lpstr>
      <vt:lpstr>BE16</vt:lpstr>
      <vt:lpstr>BE17</vt:lpstr>
      <vt:lpstr>BE18</vt:lpstr>
      <vt:lpstr>BE19</vt:lpstr>
      <vt:lpstr>BE20</vt:lpstr>
      <vt:lpstr>BE21</vt:lpstr>
      <vt:lpstr>BE22</vt:lpstr>
      <vt:lpstr>BE23</vt:lpstr>
      <vt:lpstr>BE24</vt:lpstr>
      <vt:lpstr>BE25</vt:lpstr>
      <vt:lpstr>BE26</vt:lpstr>
      <vt:lpstr>BE27</vt:lpstr>
      <vt:lpstr>BE28</vt:lpstr>
      <vt:lpstr>BE29</vt:lpstr>
      <vt:lpstr>BE30</vt:lpstr>
      <vt:lpstr>SME base CountryList</vt:lpstr>
      <vt:lpstr>'Other direct costs'!equipment</vt:lpstr>
      <vt:lpstr>equipment</vt:lpstr>
      <vt:lpstr>'BE1'!Print_Area</vt:lpstr>
      <vt:lpstr>'BE10'!Print_Area</vt:lpstr>
      <vt:lpstr>'BE11'!Print_Area</vt:lpstr>
      <vt:lpstr>'BE12'!Print_Area</vt:lpstr>
      <vt:lpstr>'BE13'!Print_Area</vt:lpstr>
      <vt:lpstr>'BE14'!Print_Area</vt:lpstr>
      <vt:lpstr>'BE15'!Print_Area</vt:lpstr>
      <vt:lpstr>'BE16'!Print_Area</vt:lpstr>
      <vt:lpstr>'BE17'!Print_Area</vt:lpstr>
      <vt:lpstr>'BE18'!Print_Area</vt:lpstr>
      <vt:lpstr>'BE19'!Print_Area</vt:lpstr>
      <vt:lpstr>'BE2'!Print_Area</vt:lpstr>
      <vt:lpstr>'BE20'!Print_Area</vt:lpstr>
      <vt:lpstr>'BE21'!Print_Area</vt:lpstr>
      <vt:lpstr>'BE22'!Print_Area</vt:lpstr>
      <vt:lpstr>'BE23'!Print_Area</vt:lpstr>
      <vt:lpstr>'BE24'!Print_Area</vt:lpstr>
      <vt:lpstr>'BE25'!Print_Area</vt:lpstr>
      <vt:lpstr>'BE26'!Print_Area</vt:lpstr>
      <vt:lpstr>'BE27'!Print_Area</vt:lpstr>
      <vt:lpstr>'BE28'!Print_Area</vt:lpstr>
      <vt:lpstr>'BE29'!Print_Area</vt:lpstr>
      <vt:lpstr>'BE3'!Print_Area</vt:lpstr>
      <vt:lpstr>'BE30'!Print_Area</vt:lpstr>
      <vt:lpstr>'BE4'!Print_Area</vt:lpstr>
      <vt:lpstr>'BE5'!Print_Area</vt:lpstr>
      <vt:lpstr>'BE6'!Print_Area</vt:lpstr>
      <vt:lpstr>'BE7'!Print_Area</vt:lpstr>
      <vt:lpstr>'BE8'!Print_Area</vt:lpstr>
      <vt:lpstr>'BE9'!Print_Area</vt:lpstr>
      <vt:lpstr>'Summary per WP'!Print_Area</vt:lpstr>
      <vt:lpstr>status</vt:lpstr>
    </vt:vector>
  </TitlesOfParts>
  <Manager/>
  <Company>EUSPA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MOTOHON Nicoleta</dc:creator>
  <cp:keywords/>
  <dc:description/>
  <cp:lastModifiedBy>FONTAINE Gaspard</cp:lastModifiedBy>
  <cp:revision/>
  <cp:lastPrinted>2025-09-12T14:32:35Z</cp:lastPrinted>
  <dcterms:created xsi:type="dcterms:W3CDTF">2025-04-04T13:57:30Z</dcterms:created>
  <dcterms:modified xsi:type="dcterms:W3CDTF">2026-07-09T10:29:29Z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0x0100532343FE24C24CA6977E2B2880288D960022D2C5CFFABA9B4097AD17B8F7150EA3</vt:lpwstr>
  </property>
</Properties>
</file>